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autoCompressPictures="0"/>
  <mc:AlternateContent xmlns:mc="http://schemas.openxmlformats.org/markup-compatibility/2006">
    <mc:Choice Requires="x15">
      <x15ac:absPath xmlns:x15ac="http://schemas.microsoft.com/office/spreadsheetml/2010/11/ac" url="C:\Users\Patricia Ramos\Desktop\PATRICIA\MICI\"/>
    </mc:Choice>
  </mc:AlternateContent>
  <bookViews>
    <workbookView xWindow="0" yWindow="0" windowWidth="12240" windowHeight="9240" tabRatio="722"/>
  </bookViews>
  <sheets>
    <sheet name="RESUMEN MATRIZ ML" sheetId="1" r:id="rId1"/>
    <sheet name="MATRIZ INDICADORES" sheetId="2" r:id="rId2"/>
    <sheet name="MATRIZ DE RIESGOS" sheetId="5" r:id="rId3"/>
    <sheet name="CRONOGRAMA" sheetId="4" r:id="rId4"/>
    <sheet name="PRESUPUESTO POR ACTIVIDADES" sheetId="6" r:id="rId5"/>
    <sheet name="PRESUPUESTO POR PARTIDAS" sheetId="7" r:id="rId6"/>
  </sheets>
  <definedNames>
    <definedName name="_xlnm.Print_Area" localSheetId="3">CRONOGRAMA!$A$1:$J$25</definedName>
    <definedName name="_xlnm.Print_Area" localSheetId="2">'MATRIZ DE RIESGOS'!$A$1:$D$7</definedName>
    <definedName name="_xlnm.Print_Area" localSheetId="1">'MATRIZ INDICADORES'!$A$1:$F$9</definedName>
    <definedName name="_xlnm.Print_Titles" localSheetId="4">'PRESUPUESTO POR ACTIVIDADES'!$4:$4</definedName>
    <definedName name="_xlnm.Print_Titles" localSheetId="0">'RESUMEN MATRIZ ML'!$5:$5</definedName>
  </definedNames>
  <calcPr calcId="171027"/>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D7" i="1" l="1"/>
  <c r="E26" i="1"/>
  <c r="E23" i="1"/>
  <c r="E16" i="1"/>
  <c r="E12" i="1"/>
  <c r="D30" i="1"/>
  <c r="D29" i="1"/>
  <c r="D28" i="1"/>
  <c r="D27" i="1"/>
  <c r="D26" i="1"/>
  <c r="D24" i="1"/>
  <c r="D23" i="1"/>
  <c r="D21" i="1"/>
  <c r="D20" i="1"/>
  <c r="D19" i="1"/>
  <c r="D17" i="1"/>
  <c r="D18" i="1"/>
  <c r="D16" i="1"/>
  <c r="D13" i="1"/>
  <c r="D12" i="1"/>
  <c r="F7" i="1"/>
  <c r="D10" i="1"/>
  <c r="D9" i="1"/>
  <c r="D8" i="1"/>
  <c r="D6" i="1"/>
  <c r="H10" i="7"/>
  <c r="H15" i="7"/>
  <c r="H19" i="7"/>
  <c r="H25" i="7"/>
  <c r="H27" i="7"/>
  <c r="H6" i="7"/>
  <c r="H8" i="6"/>
  <c r="H27" i="6"/>
  <c r="H30" i="6"/>
  <c r="C27" i="7"/>
  <c r="F32" i="6"/>
  <c r="F30" i="6"/>
  <c r="F26" i="6"/>
  <c r="D32" i="6"/>
  <c r="G27" i="7"/>
  <c r="C25" i="7"/>
  <c r="C19" i="7"/>
  <c r="C15" i="7"/>
  <c r="C10" i="7"/>
  <c r="C6" i="7"/>
  <c r="E30" i="6"/>
  <c r="E32" i="6" s="1"/>
  <c r="G30" i="6"/>
  <c r="D30" i="6"/>
  <c r="E20" i="6"/>
  <c r="E26" i="6" s="1"/>
  <c r="F20" i="6"/>
  <c r="G20" i="6"/>
  <c r="G26" i="6" s="1"/>
  <c r="G32" i="6" s="1"/>
  <c r="D20" i="6"/>
  <c r="D26" i="6" s="1"/>
  <c r="E17" i="6"/>
  <c r="F17" i="6"/>
  <c r="G17" i="6"/>
  <c r="D17" i="6"/>
  <c r="E10" i="6"/>
  <c r="F10" i="6"/>
  <c r="G10" i="6"/>
  <c r="D10" i="6"/>
  <c r="E5" i="6"/>
  <c r="F5" i="6"/>
  <c r="G5" i="6"/>
  <c r="D5" i="6"/>
  <c r="E25" i="7"/>
  <c r="F25" i="7"/>
  <c r="G25" i="7"/>
  <c r="D25" i="7"/>
  <c r="G15" i="7"/>
  <c r="D10" i="7"/>
  <c r="E10" i="7"/>
  <c r="D6" i="7"/>
  <c r="E6" i="7"/>
  <c r="G6" i="7"/>
  <c r="F28" i="6"/>
  <c r="F27" i="6"/>
  <c r="G13" i="7"/>
  <c r="G12" i="7"/>
  <c r="G10" i="7" s="1"/>
  <c r="G19" i="7" s="1"/>
  <c r="F13" i="7"/>
  <c r="F18" i="7"/>
  <c r="F15" i="7" s="1"/>
  <c r="F11" i="7"/>
  <c r="F10" i="7" s="1"/>
  <c r="E17" i="7"/>
  <c r="E15" i="7" s="1"/>
  <c r="E19" i="7" s="1"/>
  <c r="D16" i="7"/>
  <c r="D15" i="7" s="1"/>
  <c r="D19" i="7" s="1"/>
  <c r="B7" i="7"/>
  <c r="D27" i="7" l="1"/>
  <c r="E27" i="7"/>
  <c r="H19" i="6"/>
  <c r="H28" i="6"/>
  <c r="H31" i="6"/>
  <c r="H22" i="6"/>
  <c r="H23" i="6"/>
  <c r="H24" i="6"/>
  <c r="H25" i="6"/>
  <c r="H21" i="6"/>
  <c r="H18" i="6"/>
  <c r="H17" i="6" s="1"/>
  <c r="H16" i="6"/>
  <c r="H15" i="6"/>
  <c r="H13" i="6"/>
  <c r="H12" i="6"/>
  <c r="H10" i="6" s="1"/>
  <c r="H6" i="6"/>
  <c r="H7" i="6"/>
  <c r="H9" i="6"/>
  <c r="F29" i="6"/>
  <c r="F7" i="7" s="1"/>
  <c r="H5" i="6" l="1"/>
  <c r="F6" i="7"/>
  <c r="F19" i="7" s="1"/>
  <c r="F27" i="7" s="1"/>
  <c r="H20" i="6"/>
  <c r="H29" i="6"/>
  <c r="H26" i="6" l="1"/>
  <c r="H32" i="6" s="1"/>
</calcChain>
</file>

<file path=xl/sharedStrings.xml><?xml version="1.0" encoding="utf-8"?>
<sst xmlns="http://schemas.openxmlformats.org/spreadsheetml/2006/main" count="257" uniqueCount="155">
  <si>
    <t>RESUMEN: MATRIZ DE PLANIFICACIÓN DE LA INTERVENCIÓN</t>
  </si>
  <si>
    <t>LÓGICA DE LA INTERVENCIÓN</t>
  </si>
  <si>
    <t xml:space="preserve">INDICADORES </t>
  </si>
  <si>
    <t xml:space="preserve">FUENTES DE VERIFICACIÓN </t>
  </si>
  <si>
    <t>RIESGOS</t>
  </si>
  <si>
    <t>Objetivo general</t>
  </si>
  <si>
    <t>Objetivo específico</t>
  </si>
  <si>
    <t>Productos</t>
  </si>
  <si>
    <t>Actividades</t>
  </si>
  <si>
    <t>Insumos</t>
  </si>
  <si>
    <t>Coste total</t>
  </si>
  <si>
    <t>Condiciones previas</t>
  </si>
  <si>
    <t>Descripcion</t>
  </si>
  <si>
    <t>Línea de base (al inicio de la intervención)</t>
  </si>
  <si>
    <t>Metas al final de la intervención</t>
  </si>
  <si>
    <t xml:space="preserve"> </t>
  </si>
  <si>
    <t>Contribuir a la sostenibilidad del país a través del cumplimiento de los objetivos de desarrollo sostenibles (ODS) con la participación del sector público y privado de Panamá</t>
  </si>
  <si>
    <t>Apoyar al gobierno de Panamá en el diseño y la elaboración del Plan Nacional de RSE y Derechos Humanos.</t>
  </si>
  <si>
    <t>Resultado 1</t>
  </si>
  <si>
    <r>
      <t>1.1.</t>
    </r>
    <r>
      <rPr>
        <sz val="7"/>
        <color rgb="FF000000"/>
        <rFont val="Times New Roman"/>
        <family val="1"/>
      </rPr>
      <t xml:space="preserve">    </t>
    </r>
    <r>
      <rPr>
        <sz val="12"/>
        <color rgb="FF000000"/>
        <rFont val="Gill Sans MT"/>
        <family val="2"/>
      </rPr>
      <t>Instalación y puesta en marcha del Comité Interinstitucional responsable de la elaboración, implementación y seguimiento del Plan Nacional de RSE y Derechos Humanos.</t>
    </r>
  </si>
  <si>
    <r>
      <t>1.2.</t>
    </r>
    <r>
      <rPr>
        <sz val="7"/>
        <color rgb="FF000000"/>
        <rFont val="Times New Roman"/>
        <family val="1"/>
      </rPr>
      <t xml:space="preserve">    </t>
    </r>
    <r>
      <rPr>
        <sz val="12"/>
        <color rgb="FF000000"/>
        <rFont val="Gill Sans MT"/>
        <family val="2"/>
      </rPr>
      <t>Reuniones de conformación del Comité.</t>
    </r>
  </si>
  <si>
    <r>
      <t>1.3.</t>
    </r>
    <r>
      <rPr>
        <sz val="7"/>
        <color rgb="FF000000"/>
        <rFont val="Times New Roman"/>
        <family val="1"/>
      </rPr>
      <t xml:space="preserve">    </t>
    </r>
    <r>
      <rPr>
        <sz val="12"/>
        <color rgb="FF000000"/>
        <rFont val="Gill Sans MT"/>
        <family val="2"/>
      </rPr>
      <t>Mesas de trabajo sectoriales</t>
    </r>
  </si>
  <si>
    <t>Resultado 2</t>
  </si>
  <si>
    <r>
      <t>·</t>
    </r>
    <r>
      <rPr>
        <sz val="7"/>
        <color rgb="FF000000"/>
        <rFont val="Times New Roman"/>
        <family val="1"/>
      </rPr>
      <t xml:space="preserve">         </t>
    </r>
    <r>
      <rPr>
        <sz val="12"/>
        <color rgb="FF000000"/>
        <rFont val="Gill Sans MT"/>
        <family val="2"/>
      </rPr>
      <t xml:space="preserve">Talleres y mesas de trabajo sobre el funcionamiento de un Comité Nacional de RSE. </t>
    </r>
  </si>
  <si>
    <r>
      <t>·</t>
    </r>
    <r>
      <rPr>
        <sz val="7"/>
        <color rgb="FF000000"/>
        <rFont val="Times New Roman"/>
        <family val="1"/>
      </rPr>
      <t xml:space="preserve">         </t>
    </r>
    <r>
      <rPr>
        <sz val="12"/>
        <color rgb="FF000000"/>
        <rFont val="Gill Sans MT"/>
        <family val="2"/>
      </rPr>
      <t xml:space="preserve">Pasantías e intercambio de experiencias entre países (España y Costa Rica) </t>
    </r>
  </si>
  <si>
    <r>
      <t>·</t>
    </r>
    <r>
      <rPr>
        <sz val="7"/>
        <color rgb="FF000000"/>
        <rFont val="Times New Roman"/>
        <family val="1"/>
      </rPr>
      <t xml:space="preserve">         </t>
    </r>
    <r>
      <rPr>
        <sz val="12"/>
        <color rgb="FF000000"/>
        <rFont val="Gill Sans MT"/>
        <family val="2"/>
      </rPr>
      <t xml:space="preserve">Taller de formación de formadores que actuaran como agentes multiplicadores en sus instituciones. </t>
    </r>
  </si>
  <si>
    <r>
      <t>·</t>
    </r>
    <r>
      <rPr>
        <sz val="7"/>
        <color rgb="FF000000"/>
        <rFont val="Times New Roman"/>
        <family val="1"/>
      </rPr>
      <t xml:space="preserve">         </t>
    </r>
    <r>
      <rPr>
        <sz val="12"/>
        <color rgb="FF000000"/>
        <rFont val="Gill Sans MT"/>
        <family val="2"/>
      </rPr>
      <t>Foro sobre RSE y Derechos Humanos</t>
    </r>
  </si>
  <si>
    <r>
      <rPr>
        <b/>
        <sz val="12"/>
        <color rgb="FF000000"/>
        <rFont val="Gill Sans MT"/>
        <family val="2"/>
      </rPr>
      <t xml:space="preserve">2.2 </t>
    </r>
    <r>
      <rPr>
        <sz val="12"/>
        <color rgb="FF000000"/>
        <rFont val="Gill Sans MT"/>
        <family val="2"/>
      </rPr>
      <t>Plan de formación para funcionarios/as públicos de las instituciones gubernamentales del país:</t>
    </r>
  </si>
  <si>
    <r>
      <rPr>
        <b/>
        <sz val="12"/>
        <color rgb="FF000000"/>
        <rFont val="Gill Sans MT"/>
        <family val="2"/>
      </rPr>
      <t>2.1</t>
    </r>
    <r>
      <rPr>
        <sz val="7"/>
        <color rgb="FF000000"/>
        <rFont val="Times New Roman"/>
        <family val="1"/>
      </rPr>
      <t xml:space="preserve">  </t>
    </r>
    <r>
      <rPr>
        <sz val="12"/>
        <color rgb="FF000000"/>
        <rFont val="Gill Sans MT"/>
        <family val="2"/>
      </rPr>
      <t xml:space="preserve">Plan de formación en materia de RSE y Derechos Humanos, para los miembros del Comité Interinstitucional:  </t>
    </r>
  </si>
  <si>
    <t>Resultado 3</t>
  </si>
  <si>
    <r>
      <rPr>
        <b/>
        <sz val="12"/>
        <color rgb="FF000000"/>
        <rFont val="Gill Sans MT"/>
        <family val="2"/>
      </rPr>
      <t>R.1</t>
    </r>
    <r>
      <rPr>
        <sz val="12"/>
        <color rgb="FF000000"/>
        <rFont val="Gill Sans MT"/>
        <family val="2"/>
      </rPr>
      <t xml:space="preserve"> Creados y fortalecidos espacios de diálogo multisectorial y trabajo colectivo en el que confluyan otros actores estatales, el empresariado, ONGs, universidades, representantes de trabajadores, asociaciones de consumidores, expertos de organismos internacionales y de representaciones extranjeras</t>
    </r>
  </si>
  <si>
    <r>
      <rPr>
        <b/>
        <sz val="12"/>
        <color theme="1"/>
        <rFont val="Gill Sans MT"/>
        <family val="2"/>
      </rPr>
      <t xml:space="preserve">R.2 </t>
    </r>
    <r>
      <rPr>
        <sz val="12"/>
        <color theme="1"/>
        <rFont val="Gill Sans MT"/>
        <family val="2"/>
      </rPr>
      <t>Fortalecidas las capacidades técnicas de los/las funcionarios/as responsables de la implementación y seguimiento del Plan Nacional de RSE y Derechos Humanos que forman parte del Comité Interinstitucional de Responsabilidad Social.</t>
    </r>
  </si>
  <si>
    <r>
      <rPr>
        <b/>
        <sz val="12"/>
        <color theme="1"/>
        <rFont val="Gill Sans MT"/>
        <family val="2"/>
      </rPr>
      <t>R.3 3.</t>
    </r>
    <r>
      <rPr>
        <sz val="12"/>
        <color theme="1"/>
        <rFont val="Gill Sans MT"/>
        <family val="2"/>
      </rPr>
      <t xml:space="preserve"> Diseñado y elaborado propuesta de Plan nacional de RSE y Derechos Humanos.</t>
    </r>
  </si>
  <si>
    <t>Resultado 4</t>
  </si>
  <si>
    <r>
      <rPr>
        <b/>
        <sz val="12"/>
        <color rgb="FF000000"/>
        <rFont val="Gill Sans MT"/>
        <family val="2"/>
      </rPr>
      <t xml:space="preserve">3.1 </t>
    </r>
    <r>
      <rPr>
        <sz val="12"/>
        <color rgb="FF000000"/>
        <rFont val="Gill Sans MT"/>
        <family val="2"/>
      </rPr>
      <t>Diagnostico Nacional de la situación de la RSE y Derechos Humanos en Panamá Alinear al objetivo del PL</t>
    </r>
  </si>
  <si>
    <r>
      <rPr>
        <b/>
        <sz val="12"/>
        <color rgb="FF000000"/>
        <rFont val="Gill Sans MT"/>
        <family val="2"/>
      </rPr>
      <t xml:space="preserve">3.2 </t>
    </r>
    <r>
      <rPr>
        <sz val="12"/>
        <color rgb="FF000000"/>
        <rFont val="Gill Sans MT"/>
        <family val="2"/>
      </rPr>
      <t>Plan de Trabajo foros, reuniones, mesas, etc.</t>
    </r>
  </si>
  <si>
    <t>4.2 Proceso de consulta a los distintos actores involucrados, mediante la realización de talleres y de entrevistas a actores claves</t>
  </si>
  <si>
    <t>4.1 Definir un proceso metodológico participativo para la construcción del PN</t>
  </si>
  <si>
    <r>
      <t>4.3</t>
    </r>
    <r>
      <rPr>
        <sz val="7"/>
        <color rgb="FF000000"/>
        <rFont val="Times New Roman"/>
        <family val="1"/>
      </rPr>
      <t xml:space="preserve">  </t>
    </r>
    <r>
      <rPr>
        <sz val="12"/>
        <color rgb="FF000000"/>
        <rFont val="Gill Sans MT"/>
        <family val="2"/>
      </rPr>
      <t xml:space="preserve">Sistematizar la información aportada por los distintos actores, en los diferentes aspectos planteados: 
- Redactar un primer borrador del Plan a través de un proceso participativo con los diferentes actores previamente identificados
- Redactar un borrador final
- Consultar el borrador con actores claves (y otros) para realizar los ajustes necesarios mediante reuniones de trabajo específicas.
- Finalizar y Presentar el Plan Nacional de Acción en Responsabilidad social Empresarial y Derechos Humanos
</t>
    </r>
  </si>
  <si>
    <r>
      <t>4.4</t>
    </r>
    <r>
      <rPr>
        <sz val="7"/>
        <color rgb="FF000000"/>
        <rFont val="Times New Roman"/>
        <family val="1"/>
      </rPr>
      <t xml:space="preserve">  </t>
    </r>
    <r>
      <rPr>
        <sz val="12"/>
        <color rgb="FF000000"/>
        <rFont val="Gill Sans MT"/>
        <family val="2"/>
      </rPr>
      <t>Diseñar una estrategia de comunicación y sensibilización que acompañe el proceso</t>
    </r>
  </si>
  <si>
    <t>4.5 Comunicar: Presentación Pública del Plan</t>
  </si>
  <si>
    <t>MATRIZ DE INDICADORES</t>
  </si>
  <si>
    <t>Descripción</t>
  </si>
  <si>
    <t>Indicadores</t>
  </si>
  <si>
    <t>Riesgos identificados</t>
  </si>
  <si>
    <t>Acciones correctoras o medidas de mitigación</t>
  </si>
  <si>
    <t>Para el logro del Objetivo específico</t>
  </si>
  <si>
    <t>Las instituciones no nombran responsables de RSE para la participación en el comité y mesas de trabajo</t>
  </si>
  <si>
    <t>Compromiso de alto nivel por escrito designando a la persona.</t>
  </si>
  <si>
    <t>Para la ejecución de las actividades y la entrega productos</t>
  </si>
  <si>
    <t>Demora en la asignación de recursos humanos o administración.</t>
  </si>
  <si>
    <t>Demora en la aprobación de los productos y documentos.</t>
  </si>
  <si>
    <t>Gestión de los recursos MICI con procedimientos de administración PNUD.</t>
  </si>
  <si>
    <t>Asignación de coordinador responsable del proyecto por parte de MICI para realizar las coordinaciones necesarias.</t>
  </si>
  <si>
    <t>MATRIZ DE RIESGOS</t>
  </si>
  <si>
    <t>año 1</t>
  </si>
  <si>
    <t>año 2</t>
  </si>
  <si>
    <t>T1</t>
  </si>
  <si>
    <t>T2</t>
  </si>
  <si>
    <t>T3</t>
  </si>
  <si>
    <t>X</t>
  </si>
  <si>
    <t>CRONOGRAMA</t>
  </si>
  <si>
    <t>ACTIVIDADES</t>
  </si>
  <si>
    <t>ELABORACION DE INFORME FINAL</t>
  </si>
  <si>
    <t>T4</t>
  </si>
  <si>
    <t>PROYECTO DE APOYO A LA ELABORACION DEL PLAN NACIONAL DE RESPONSABILIDAD SOCIAL EMPRESARIAL Y DERECHOS HUMANOS</t>
  </si>
  <si>
    <t>PRESUPUESTO POR ACTIVIDADES</t>
  </si>
  <si>
    <t>Costo Total</t>
  </si>
  <si>
    <t>AECID</t>
  </si>
  <si>
    <t>PRESUPUESTO POR PARTIDAS</t>
  </si>
  <si>
    <t>PARTIDAS</t>
  </si>
  <si>
    <t>TOTAL</t>
  </si>
  <si>
    <t>ROL QUE DESEMPEÑA EN LA EJECUCION</t>
  </si>
  <si>
    <t>ENTIDAD
RESPONSABLE
DE LA ACTV</t>
  </si>
  <si>
    <t>MICI</t>
  </si>
  <si>
    <t>MIRE</t>
  </si>
  <si>
    <t>Aportacion de la Cooperacion Internacional</t>
  </si>
  <si>
    <t>Aportaciones Locales</t>
  </si>
  <si>
    <t>% sobre el coste total</t>
  </si>
  <si>
    <t>COSTE TOTAL</t>
  </si>
  <si>
    <t>Año 1</t>
  </si>
  <si>
    <t>Prevision ejecucion de presupuesto AECID</t>
  </si>
  <si>
    <t>cero</t>
  </si>
  <si>
    <r>
      <t>Contribuir a la</t>
    </r>
    <r>
      <rPr>
        <b/>
        <sz val="12"/>
        <color rgb="FF000000"/>
        <rFont val="Gill Sans MT"/>
        <family val="2"/>
      </rPr>
      <t xml:space="preserve"> sostenibilidad </t>
    </r>
    <r>
      <rPr>
        <sz val="12"/>
        <color rgb="FF000000"/>
        <rFont val="Gill Sans MT"/>
        <family val="2"/>
      </rPr>
      <t xml:space="preserve">del país a través del cumplimiento de los objetivos de desarrollo </t>
    </r>
    <r>
      <rPr>
        <b/>
        <sz val="12"/>
        <color rgb="FF000000"/>
        <rFont val="Gill Sans MT"/>
        <family val="2"/>
      </rPr>
      <t>sostenibles (ODS)</t>
    </r>
    <r>
      <rPr>
        <sz val="12"/>
        <color rgb="FF000000"/>
        <rFont val="Gill Sans MT"/>
        <family val="2"/>
      </rPr>
      <t xml:space="preserve"> con la participación del sector público y privado de Panamá</t>
    </r>
  </si>
  <si>
    <t>Plan Nacional alineado al Plan de Gobierno, a los ODS , a la ISO26000 y validado por el sector  publico, privado y ONGs</t>
  </si>
  <si>
    <t>concepto</t>
  </si>
  <si>
    <t>sala</t>
  </si>
  <si>
    <t>sala y refriegrios (12 pax por 5)</t>
  </si>
  <si>
    <t>Asistencia Tecnica</t>
  </si>
  <si>
    <t>Asistencia Tecnica, salas y refrigerios</t>
  </si>
  <si>
    <t>Pasajes y dietas y alojamiento</t>
  </si>
  <si>
    <t>MEYSS</t>
  </si>
  <si>
    <t>Sala y refrigerio</t>
  </si>
  <si>
    <t>consultoria</t>
  </si>
  <si>
    <t>coordinador</t>
  </si>
  <si>
    <t>salario</t>
  </si>
  <si>
    <r>
      <rPr>
        <b/>
        <sz val="12"/>
        <color theme="1"/>
        <rFont val="Gill Sans MT"/>
        <family val="2"/>
      </rPr>
      <t>R.3</t>
    </r>
    <r>
      <rPr>
        <sz val="12"/>
        <color theme="1"/>
        <rFont val="Gill Sans MT"/>
        <family val="2"/>
      </rPr>
      <t xml:space="preserve"> Diseñado y elaborado propuesta de Plan Nacional de RSE y Derechos Humanos.</t>
    </r>
  </si>
  <si>
    <t>COORDINACION
FINANCIACION</t>
  </si>
  <si>
    <t>MIRE / MICI</t>
  </si>
  <si>
    <t>COORDINACION FINANCIACION</t>
  </si>
  <si>
    <t>MICI/ MIRE/ AECID</t>
  </si>
  <si>
    <t>COORDINACIÓN FINANCIACION</t>
  </si>
  <si>
    <t>MIRE                                                           MICI</t>
  </si>
  <si>
    <t>MICI / MIRE</t>
  </si>
  <si>
    <t xml:space="preserve">MICI  / MIRE                                                                                                                 </t>
  </si>
  <si>
    <t xml:space="preserve">MIRE / MICI </t>
  </si>
  <si>
    <t>MIRE/MICI/AECI</t>
  </si>
  <si>
    <t>COORDINACIÓN ORGANIZACIÓN</t>
  </si>
  <si>
    <t>COORDINACIÓN FINANCIACION     EJECUCION</t>
  </si>
  <si>
    <t xml:space="preserve">REDACCION </t>
  </si>
  <si>
    <t xml:space="preserve">MICI/ MIRE/AECID </t>
  </si>
  <si>
    <t xml:space="preserve">COORDINACIÓN FINANCIACION     EJECUCION </t>
  </si>
  <si>
    <t xml:space="preserve"> ORGANIZACIÓN FINANCIACION</t>
  </si>
  <si>
    <t>A. COSTES DIRECTOS</t>
  </si>
  <si>
    <t>A.1 Personal</t>
  </si>
  <si>
    <t>A.2 Gastos Corriente</t>
  </si>
  <si>
    <t>Refrigerios</t>
  </si>
  <si>
    <t>B. COSTES INDIRECTOS</t>
  </si>
  <si>
    <t>TOTAL COSTES INDIRECTOS</t>
  </si>
  <si>
    <t>TOTAL COSTES DIRECTOS</t>
  </si>
  <si>
    <t>Coordinacion y Gestion</t>
  </si>
  <si>
    <t>Pasajes, Dietas y Alojamiento</t>
  </si>
  <si>
    <t>Alquiler de Sala y audiovisuales</t>
  </si>
  <si>
    <t>sala y equipos</t>
  </si>
  <si>
    <t>refrigerios</t>
  </si>
  <si>
    <t>Asistencia Tecnica Comité</t>
  </si>
  <si>
    <t>Asistencia Tecnica PLAN</t>
  </si>
  <si>
    <t>B.1 Administracion (Valorizado)</t>
  </si>
  <si>
    <t>Consultoria Comunicación</t>
  </si>
  <si>
    <t xml:space="preserve">Asistencia Tecnica /Sala </t>
  </si>
  <si>
    <t>A.3 Formacion / Asistencia Técnica</t>
  </si>
  <si>
    <t>B.2 Diseño, seguimiento y evaluacion (valorizado)</t>
  </si>
  <si>
    <t>Administracion (Valorizado)</t>
  </si>
  <si>
    <t>TOTAL ACTIVIDADES</t>
  </si>
  <si>
    <t>Diseño, seguimiento y evaluacion (valorizado)</t>
  </si>
  <si>
    <t>Total Gestion Administracion</t>
  </si>
  <si>
    <t>COSTE
TOTAL</t>
  </si>
  <si>
    <t>% sobre total</t>
  </si>
  <si>
    <t>MIRE / MICI AECID/ASISTENCIA TECNICA</t>
  </si>
  <si>
    <t>MICI/AECID /ASISTENCIA TECNICA</t>
  </si>
  <si>
    <t xml:space="preserve">MICI                                                                     ASISTENCIA TECNICA                       </t>
  </si>
  <si>
    <t>MICI / AECID / ASISTENCIA TECNICA</t>
  </si>
  <si>
    <t xml:space="preserve">MICI /MIRE   / AECID                                                                   ASISTENCIA TECNICA                                                                                                                                                                                      </t>
  </si>
  <si>
    <t>1. Plan nacional presentado para la aprobación del comité gubernamental designado al finalizar el 4 trimestre.
2. 80% de los participantes en el proceso valida la propuesta para ser aprobada.</t>
  </si>
  <si>
    <t>DOCUMENTO PN</t>
  </si>
  <si>
    <t xml:space="preserve">Listados de asistencia
Test de conocimiento
Fotgrafias
</t>
  </si>
  <si>
    <t>Actas de reuniones
Listados de asistencia
Fotrografias
Plan de trabajo</t>
  </si>
  <si>
    <t>Actas de reuniones
Listados de asistencia
Fotrografias
Plan de formacion</t>
  </si>
  <si>
    <t>Documentos borradores
Actas de reuniones
Listados de asistencia
Documento PN
TDR</t>
  </si>
  <si>
    <t>Demora en la asignación de recursos humanos o administración. 
Demora en la aprobación de los productos y documentos.</t>
  </si>
  <si>
    <t>Priroridad de Gobierno</t>
  </si>
  <si>
    <t>Salas, equipos y refrigerios</t>
  </si>
  <si>
    <t xml:space="preserve">1. 90% de los participantes en las mesas de consulta validan el plan nacional.
2. el ente rector en materia de RSE cuenta con espacio interinstitucional  de al menos 5 ministerios con capacidades de coordinacion y seguimiento del plan nacional al finalizar la intervención
3. 80% de funcionarios/as formados realizan jornadas de replica sobre RSE en sus instituciones
 </t>
  </si>
  <si>
    <t xml:space="preserve">1. Al menos sieta  (7 ) mesas de trabajo instaladas al terminar el 4° trimestre                                                              
 2. Al menos siete (7) propuestas de trabajo establecidas por las distintas mesas   en el 4 trimestre-
3. Al menos dos (2) Foros de consulta realizados
4 Comite Interinstitucional cuenta con un plan de trabajo concertado.      </t>
  </si>
  <si>
    <t xml:space="preserve">1.Realizado  al menos   2 Talleres de capacitación a funcionarios del comité.                                                                 
2. Al menos 20 funcionarios reciben el certificado de conclusión del curso de capacitación en RSE al finalizar el primer trimestre.                                          
 3.Al menos 20 funcionarios aptos para capacitar a otros capacitadores en rse al finalizar el segundo trimestre.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</si>
</sst>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Calibri"/>
      <family val="2"/>
      <scheme val="minor"/>
    </font>
    <font>
      <b/>
      <sz val="11"/>
      <color theme="1"/>
      <name val="Calibri"/>
      <family val="2"/>
      <scheme val="minor"/>
    </font>
    <font>
      <b/>
      <sz val="12"/>
      <color theme="1"/>
      <name val="Cambria"/>
      <family val="1"/>
    </font>
    <font>
      <b/>
      <sz val="10"/>
      <color theme="1"/>
      <name val="Cambria"/>
      <family val="1"/>
    </font>
    <font>
      <sz val="12"/>
      <color rgb="FF000000"/>
      <name val="Gill Sans MT"/>
      <family val="2"/>
    </font>
    <font>
      <b/>
      <sz val="10"/>
      <color theme="1"/>
      <name val="Gill Sans MT"/>
      <family val="2"/>
    </font>
    <font>
      <b/>
      <sz val="12"/>
      <color theme="1"/>
      <name val="Gill Sans MT"/>
      <family val="2"/>
    </font>
    <font>
      <sz val="12"/>
      <color theme="1"/>
      <name val="Gill Sans MT"/>
      <family val="2"/>
    </font>
    <font>
      <sz val="7"/>
      <color rgb="FF000000"/>
      <name val="Times New Roman"/>
      <family val="1"/>
    </font>
    <font>
      <b/>
      <sz val="12"/>
      <color rgb="FF000000"/>
      <name val="Gill Sans MT"/>
      <family val="2"/>
    </font>
    <font>
      <sz val="12"/>
      <color rgb="FF000000"/>
      <name val="Symbol"/>
      <family val="1"/>
      <charset val="2"/>
    </font>
    <font>
      <sz val="12"/>
      <color theme="1"/>
      <name val="Cambria"/>
      <family val="1"/>
    </font>
    <font>
      <b/>
      <sz val="14"/>
      <color theme="1"/>
      <name val="Calibri"/>
      <family val="2"/>
      <scheme val="minor"/>
    </font>
    <font>
      <b/>
      <sz val="18"/>
      <color theme="1"/>
      <name val="Calibri"/>
      <family val="2"/>
      <scheme val="minor"/>
    </font>
    <font>
      <b/>
      <sz val="18"/>
      <color theme="1"/>
      <name val="Gill Sans MT"/>
      <family val="2"/>
    </font>
    <font>
      <sz val="10"/>
      <color theme="1"/>
      <name val="Calibri Light"/>
      <family val="1"/>
      <scheme val="major"/>
    </font>
    <font>
      <b/>
      <sz val="10"/>
      <color theme="1"/>
      <name val="Calibri Light"/>
      <family val="1"/>
      <scheme val="major"/>
    </font>
    <font>
      <sz val="10"/>
      <color rgb="FF000000"/>
      <name val="Calibri Light"/>
      <family val="1"/>
      <scheme val="major"/>
    </font>
    <font>
      <b/>
      <sz val="10"/>
      <color theme="1"/>
      <name val="Calibri Light"/>
      <family val="2"/>
      <scheme val="major"/>
    </font>
    <font>
      <b/>
      <sz val="20"/>
      <color theme="1"/>
      <name val="Calibri"/>
      <family val="2"/>
      <scheme val="minor"/>
    </font>
    <font>
      <b/>
      <sz val="12"/>
      <color theme="1"/>
      <name val="Calibri Light"/>
      <family val="2"/>
      <scheme val="major"/>
    </font>
    <font>
      <b/>
      <sz val="16"/>
      <color rgb="FF17365D"/>
      <name val="Gill Sans MT"/>
      <family val="2"/>
    </font>
    <font>
      <b/>
      <sz val="14"/>
      <color rgb="FF17365D"/>
      <name val="Gill Sans MT"/>
      <family val="2"/>
    </font>
    <font>
      <b/>
      <sz val="11"/>
      <name val="Gill Sans MT"/>
      <family val="2"/>
    </font>
    <font>
      <b/>
      <sz val="10"/>
      <name val="Gill Sans MT"/>
      <family val="2"/>
    </font>
    <font>
      <b/>
      <sz val="20"/>
      <color theme="1"/>
      <name val="Calibri Light"/>
      <family val="2"/>
      <scheme val="major"/>
    </font>
    <font>
      <b/>
      <sz val="12"/>
      <color theme="1"/>
      <name val="Calibri"/>
      <family val="2"/>
      <scheme val="minor"/>
    </font>
    <font>
      <sz val="12"/>
      <color rgb="FF000000"/>
      <name val="Calibri"/>
      <family val="2"/>
      <scheme val="minor"/>
    </font>
    <font>
      <sz val="10"/>
      <color theme="1"/>
      <name val="Calibri Light"/>
      <scheme val="major"/>
    </font>
    <font>
      <sz val="11"/>
      <color theme="1"/>
      <name val="Calibri"/>
      <family val="2"/>
      <scheme val="minor"/>
    </font>
    <font>
      <sz val="10"/>
      <color theme="1"/>
      <name val="Cambria"/>
      <family val="1"/>
    </font>
    <font>
      <sz val="11"/>
      <color theme="1"/>
      <name val="Cambria"/>
      <family val="1"/>
    </font>
    <font>
      <b/>
      <sz val="11"/>
      <color theme="1"/>
      <name val="Cambria"/>
      <family val="1"/>
    </font>
  </fonts>
  <fills count="9">
    <fill>
      <patternFill patternType="none"/>
    </fill>
    <fill>
      <patternFill patternType="gray125"/>
    </fill>
    <fill>
      <patternFill patternType="lightUp">
        <bgColor rgb="FFDDDDDD"/>
      </patternFill>
    </fill>
    <fill>
      <patternFill patternType="solid">
        <fgColor theme="2" tint="-0.249977111117893"/>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theme="7" tint="-0.249977111117893"/>
        <bgColor indexed="64"/>
      </patternFill>
    </fill>
    <fill>
      <patternFill patternType="solid">
        <fgColor theme="5" tint="0.39997558519241921"/>
        <bgColor indexed="64"/>
      </patternFill>
    </fill>
    <fill>
      <patternFill patternType="solid">
        <fgColor theme="0" tint="-0.249977111117893"/>
        <bgColor indexed="64"/>
      </patternFill>
    </fill>
  </fills>
  <borders count="42">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auto="1"/>
      </left>
      <right/>
      <top style="thin">
        <color auto="1"/>
      </top>
      <bottom style="thin">
        <color auto="1"/>
      </bottom>
      <diagonal/>
    </border>
    <border>
      <left/>
      <right/>
      <top/>
      <bottom style="thin">
        <color auto="1"/>
      </bottom>
      <diagonal/>
    </border>
    <border>
      <left/>
      <right/>
      <top style="thin">
        <color auto="1"/>
      </top>
      <bottom/>
      <diagonal/>
    </border>
    <border>
      <left style="medium">
        <color auto="1"/>
      </left>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top style="medium">
        <color auto="1"/>
      </top>
      <bottom style="medium">
        <color auto="1"/>
      </bottom>
      <diagonal/>
    </border>
    <border>
      <left style="thin">
        <color auto="1"/>
      </left>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medium">
        <color auto="1"/>
      </right>
      <top/>
      <bottom style="thin">
        <color auto="1"/>
      </bottom>
      <diagonal/>
    </border>
    <border>
      <left style="medium">
        <color auto="1"/>
      </left>
      <right/>
      <top/>
      <bottom style="thin">
        <color auto="1"/>
      </bottom>
      <diagonal/>
    </border>
    <border>
      <left style="thin">
        <color auto="1"/>
      </left>
      <right style="thin">
        <color auto="1"/>
      </right>
      <top/>
      <bottom/>
      <diagonal/>
    </border>
    <border>
      <left style="medium">
        <color auto="1"/>
      </left>
      <right style="medium">
        <color auto="1"/>
      </right>
      <top style="thin">
        <color auto="1"/>
      </top>
      <bottom/>
      <diagonal/>
    </border>
    <border>
      <left style="thin">
        <color auto="1"/>
      </left>
      <right style="medium">
        <color indexed="64"/>
      </right>
      <top style="thin">
        <color auto="1"/>
      </top>
      <bottom style="thin">
        <color auto="1"/>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s>
  <cellStyleXfs count="2">
    <xf numFmtId="0" fontId="0" fillId="0" borderId="0"/>
    <xf numFmtId="9" fontId="29" fillId="0" borderId="0" applyFont="0" applyFill="0" applyBorder="0" applyAlignment="0" applyProtection="0"/>
  </cellStyleXfs>
  <cellXfs count="201">
    <xf numFmtId="0" fontId="0" fillId="0" borderId="0" xfId="0"/>
    <xf numFmtId="0" fontId="0" fillId="0" borderId="0" xfId="0" applyAlignment="1">
      <alignment horizontal="center" vertical="center"/>
    </xf>
    <xf numFmtId="0" fontId="2" fillId="0" borderId="0" xfId="0" applyFont="1" applyAlignment="1">
      <alignment horizontal="center" vertical="center"/>
    </xf>
    <xf numFmtId="0" fontId="2" fillId="0" borderId="1" xfId="0" applyFont="1" applyBorder="1" applyAlignment="1">
      <alignment vertical="center" wrapText="1"/>
    </xf>
    <xf numFmtId="0" fontId="2" fillId="0" borderId="0" xfId="0" applyFont="1" applyAlignment="1">
      <alignment horizontal="left" vertical="center"/>
    </xf>
    <xf numFmtId="0" fontId="3" fillId="0" borderId="6" xfId="0" applyFont="1" applyBorder="1" applyAlignment="1">
      <alignment vertical="center" wrapText="1"/>
    </xf>
    <xf numFmtId="0" fontId="2" fillId="0" borderId="3" xfId="0" applyFont="1" applyBorder="1" applyAlignment="1">
      <alignment vertical="center" wrapText="1"/>
    </xf>
    <xf numFmtId="0" fontId="7" fillId="0" borderId="14" xfId="0" applyFont="1" applyBorder="1" applyAlignment="1">
      <alignment vertical="center" wrapText="1"/>
    </xf>
    <xf numFmtId="0" fontId="7" fillId="0" borderId="15" xfId="0" applyFont="1" applyBorder="1" applyAlignment="1">
      <alignment vertical="center" wrapText="1"/>
    </xf>
    <xf numFmtId="0" fontId="7" fillId="0" borderId="17" xfId="0" applyFont="1" applyBorder="1" applyAlignment="1">
      <alignment vertical="center" wrapText="1"/>
    </xf>
    <xf numFmtId="0" fontId="4" fillId="0" borderId="0" xfId="0" applyFont="1" applyAlignment="1">
      <alignment horizontal="justify" vertical="center"/>
    </xf>
    <xf numFmtId="0" fontId="7" fillId="0" borderId="19" xfId="0" applyFont="1" applyBorder="1" applyAlignment="1">
      <alignment vertical="center" wrapText="1"/>
    </xf>
    <xf numFmtId="0" fontId="4" fillId="0" borderId="9" xfId="0" applyFont="1" applyBorder="1" applyAlignment="1">
      <alignment horizontal="justify" vertical="center"/>
    </xf>
    <xf numFmtId="0" fontId="10" fillId="0" borderId="9" xfId="0" applyFont="1" applyBorder="1" applyAlignment="1">
      <alignment horizontal="justify" vertical="center"/>
    </xf>
    <xf numFmtId="0" fontId="4" fillId="0" borderId="9" xfId="0" applyFont="1" applyBorder="1" applyAlignment="1">
      <alignment vertical="center" wrapText="1"/>
    </xf>
    <xf numFmtId="0" fontId="4" fillId="0" borderId="21" xfId="0" applyFont="1" applyBorder="1" applyAlignment="1">
      <alignment horizontal="justify" vertical="center"/>
    </xf>
    <xf numFmtId="0" fontId="10" fillId="0" borderId="21" xfId="0" applyFont="1" applyBorder="1" applyAlignment="1">
      <alignment horizontal="justify" vertical="center"/>
    </xf>
    <xf numFmtId="0" fontId="4" fillId="0" borderId="21" xfId="0" applyFont="1" applyBorder="1" applyAlignment="1">
      <alignment vertical="center" wrapText="1"/>
    </xf>
    <xf numFmtId="0" fontId="0" fillId="0" borderId="9" xfId="0" applyBorder="1"/>
    <xf numFmtId="0" fontId="4" fillId="0" borderId="14" xfId="0" applyFont="1" applyBorder="1" applyAlignment="1">
      <alignment horizontal="justify" vertical="center"/>
    </xf>
    <xf numFmtId="0" fontId="0" fillId="0" borderId="17" xfId="0" applyBorder="1"/>
    <xf numFmtId="0" fontId="4" fillId="0" borderId="25" xfId="0" applyFont="1" applyBorder="1" applyAlignment="1">
      <alignment horizontal="justify" vertical="center"/>
    </xf>
    <xf numFmtId="0" fontId="6" fillId="3" borderId="1" xfId="0" applyFont="1" applyFill="1" applyBorder="1" applyAlignment="1">
      <alignment vertical="center" wrapText="1"/>
    </xf>
    <xf numFmtId="0" fontId="6" fillId="3" borderId="21" xfId="0" applyFont="1" applyFill="1" applyBorder="1" applyAlignment="1">
      <alignment vertical="center" wrapText="1"/>
    </xf>
    <xf numFmtId="0" fontId="9" fillId="3" borderId="21" xfId="0" applyFont="1" applyFill="1" applyBorder="1" applyAlignment="1">
      <alignment horizontal="justify" vertical="center"/>
    </xf>
    <xf numFmtId="0" fontId="6" fillId="3" borderId="26" xfId="0" applyFont="1" applyFill="1" applyBorder="1"/>
    <xf numFmtId="0" fontId="4" fillId="0" borderId="13" xfId="0" applyFont="1" applyBorder="1" applyAlignment="1">
      <alignment horizontal="justify" vertical="center"/>
    </xf>
    <xf numFmtId="0" fontId="4" fillId="0" borderId="14" xfId="0" applyFont="1" applyBorder="1" applyAlignment="1">
      <alignment horizontal="justify" vertical="center" wrapText="1"/>
    </xf>
    <xf numFmtId="0" fontId="4" fillId="0" borderId="15" xfId="0" applyFont="1" applyBorder="1" applyAlignment="1">
      <alignment horizontal="justify" vertical="center"/>
    </xf>
    <xf numFmtId="0" fontId="2" fillId="3" borderId="1" xfId="0" applyFont="1" applyFill="1" applyBorder="1" applyAlignment="1">
      <alignment vertical="center" wrapText="1"/>
    </xf>
    <xf numFmtId="0" fontId="2" fillId="3" borderId="2" xfId="0" applyFont="1" applyFill="1" applyBorder="1" applyAlignment="1">
      <alignment vertical="center" wrapText="1"/>
    </xf>
    <xf numFmtId="0" fontId="3" fillId="3" borderId="3" xfId="0" applyFont="1" applyFill="1" applyBorder="1" applyAlignment="1">
      <alignment vertical="center"/>
    </xf>
    <xf numFmtId="0" fontId="0" fillId="3" borderId="17" xfId="0" applyFill="1" applyBorder="1"/>
    <xf numFmtId="0" fontId="3" fillId="3" borderId="14" xfId="0" applyFont="1" applyFill="1" applyBorder="1" applyAlignment="1">
      <alignment vertical="center" wrapText="1"/>
    </xf>
    <xf numFmtId="0" fontId="3" fillId="3" borderId="6"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1" fillId="0" borderId="0" xfId="0" applyFont="1"/>
    <xf numFmtId="0" fontId="4" fillId="0" borderId="6" xfId="0" applyFont="1" applyBorder="1" applyAlignment="1">
      <alignment vertical="center" wrapText="1"/>
    </xf>
    <xf numFmtId="0" fontId="3" fillId="2" borderId="6" xfId="0" applyFont="1" applyFill="1" applyBorder="1" applyAlignment="1">
      <alignment vertical="center" wrapText="1"/>
    </xf>
    <xf numFmtId="0" fontId="12" fillId="0" borderId="0" xfId="0" applyFont="1"/>
    <xf numFmtId="0" fontId="13" fillId="0" borderId="0" xfId="0" applyFont="1"/>
    <xf numFmtId="0" fontId="14" fillId="0" borderId="0" xfId="0" applyFont="1" applyFill="1" applyAlignment="1">
      <alignment horizontal="left" vertical="center"/>
    </xf>
    <xf numFmtId="0" fontId="11" fillId="0" borderId="28" xfId="0" applyFont="1" applyBorder="1" applyAlignment="1">
      <alignment vertical="center" wrapText="1"/>
    </xf>
    <xf numFmtId="0" fontId="11" fillId="0" borderId="29" xfId="0" applyFont="1" applyBorder="1" applyAlignment="1">
      <alignment vertical="center" wrapText="1"/>
    </xf>
    <xf numFmtId="0" fontId="15" fillId="0" borderId="9" xfId="0" applyFont="1" applyBorder="1" applyAlignment="1">
      <alignment horizontal="center" vertical="center" wrapText="1"/>
    </xf>
    <xf numFmtId="0" fontId="17" fillId="0" borderId="9" xfId="0" applyFont="1" applyBorder="1" applyAlignment="1">
      <alignment horizontal="center" vertical="center" wrapText="1"/>
    </xf>
    <xf numFmtId="0" fontId="19" fillId="0" borderId="0" xfId="0" applyFont="1"/>
    <xf numFmtId="0" fontId="15" fillId="0" borderId="24" xfId="0" applyFont="1" applyBorder="1" applyAlignment="1">
      <alignment wrapText="1"/>
    </xf>
    <xf numFmtId="0" fontId="20" fillId="3" borderId="0" xfId="0" applyFont="1" applyFill="1" applyBorder="1" applyAlignment="1">
      <alignment wrapText="1"/>
    </xf>
    <xf numFmtId="0" fontId="15" fillId="3" borderId="27" xfId="0" applyFont="1" applyFill="1" applyBorder="1" applyAlignment="1">
      <alignment wrapText="1"/>
    </xf>
    <xf numFmtId="0" fontId="15" fillId="3" borderId="31" xfId="0" applyFont="1" applyFill="1" applyBorder="1" applyAlignment="1">
      <alignment wrapText="1"/>
    </xf>
    <xf numFmtId="0" fontId="15" fillId="0" borderId="20" xfId="0" applyFont="1" applyBorder="1" applyAlignment="1">
      <alignment horizontal="center" vertical="center" wrapText="1"/>
    </xf>
    <xf numFmtId="0" fontId="0" fillId="0" borderId="20" xfId="0" applyBorder="1" applyAlignment="1">
      <alignment horizontal="center" vertical="center"/>
    </xf>
    <xf numFmtId="0" fontId="6" fillId="3" borderId="10" xfId="0" applyFont="1" applyFill="1" applyBorder="1" applyAlignment="1">
      <alignment vertical="center" wrapText="1"/>
    </xf>
    <xf numFmtId="0" fontId="6" fillId="3" borderId="9" xfId="0" applyFont="1" applyFill="1" applyBorder="1" applyAlignment="1">
      <alignment vertical="center" wrapText="1"/>
    </xf>
    <xf numFmtId="0" fontId="9" fillId="3" borderId="9" xfId="0" applyFont="1" applyFill="1" applyBorder="1" applyAlignment="1">
      <alignment horizontal="justify" vertical="center"/>
    </xf>
    <xf numFmtId="0" fontId="6" fillId="3" borderId="9" xfId="0" applyFont="1" applyFill="1" applyBorder="1"/>
    <xf numFmtId="0" fontId="4" fillId="0" borderId="9" xfId="0" applyFont="1" applyBorder="1" applyAlignment="1">
      <alignment horizontal="justify" vertical="center" wrapText="1"/>
    </xf>
    <xf numFmtId="0" fontId="18" fillId="4" borderId="20" xfId="0" applyFont="1" applyFill="1" applyBorder="1" applyAlignment="1">
      <alignment horizontal="center" vertical="center" wrapText="1"/>
    </xf>
    <xf numFmtId="0" fontId="18" fillId="5" borderId="20"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0" fillId="3" borderId="0" xfId="0" applyFill="1" applyAlignment="1">
      <alignment horizontal="center" vertical="center"/>
    </xf>
    <xf numFmtId="0" fontId="17" fillId="3" borderId="9"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8" fillId="6" borderId="9"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5" fillId="3" borderId="0" xfId="0" applyFont="1" applyFill="1" applyAlignment="1">
      <alignment horizontal="center" vertical="center"/>
    </xf>
    <xf numFmtId="0" fontId="15" fillId="0" borderId="24" xfId="0" applyFont="1" applyBorder="1" applyAlignment="1">
      <alignment horizontal="center" vertical="center" wrapText="1"/>
    </xf>
    <xf numFmtId="0" fontId="15" fillId="3" borderId="24" xfId="0" applyFont="1" applyFill="1" applyBorder="1" applyAlignment="1">
      <alignment horizontal="center" vertical="center" wrapText="1"/>
    </xf>
    <xf numFmtId="0" fontId="15" fillId="0" borderId="33" xfId="0" applyFont="1" applyBorder="1" applyAlignment="1">
      <alignment horizontal="center" vertical="center" wrapText="1"/>
    </xf>
    <xf numFmtId="0" fontId="15" fillId="3" borderId="33" xfId="0" applyFont="1" applyFill="1" applyBorder="1" applyAlignment="1">
      <alignment horizontal="center" vertical="center" wrapText="1"/>
    </xf>
    <xf numFmtId="0" fontId="18" fillId="7" borderId="20" xfId="0" applyFont="1" applyFill="1" applyBorder="1" applyAlignment="1">
      <alignment horizontal="center" vertical="center" wrapText="1"/>
    </xf>
    <xf numFmtId="0" fontId="16" fillId="3" borderId="9" xfId="0" applyFont="1" applyFill="1" applyBorder="1" applyAlignment="1">
      <alignment wrapText="1"/>
    </xf>
    <xf numFmtId="0" fontId="18" fillId="3" borderId="30" xfId="0" applyFont="1" applyFill="1" applyBorder="1" applyAlignment="1">
      <alignment horizontal="center" vertical="center" wrapText="1"/>
    </xf>
    <xf numFmtId="0" fontId="2" fillId="3" borderId="4" xfId="0" applyFont="1" applyFill="1" applyBorder="1" applyAlignment="1">
      <alignment vertical="center" wrapText="1"/>
    </xf>
    <xf numFmtId="0" fontId="2" fillId="3" borderId="3" xfId="0" applyFont="1" applyFill="1" applyBorder="1" applyAlignment="1">
      <alignment vertical="center" wrapText="1"/>
    </xf>
    <xf numFmtId="0" fontId="18" fillId="3" borderId="32"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24" fillId="3" borderId="9" xfId="0" applyFont="1" applyFill="1" applyBorder="1" applyAlignment="1">
      <alignment horizontal="center" vertical="center"/>
    </xf>
    <xf numFmtId="0" fontId="5" fillId="3" borderId="9" xfId="0" applyFont="1" applyFill="1" applyBorder="1" applyAlignment="1">
      <alignment horizontal="center" vertical="center" wrapText="1"/>
    </xf>
    <xf numFmtId="0" fontId="20" fillId="0" borderId="0" xfId="0" applyFont="1" applyFill="1" applyBorder="1" applyAlignment="1">
      <alignment horizontal="center" wrapText="1"/>
    </xf>
    <xf numFmtId="0" fontId="4" fillId="0" borderId="9" xfId="0" applyFont="1" applyFill="1" applyBorder="1" applyAlignment="1">
      <alignment horizontal="justify" vertical="center"/>
    </xf>
    <xf numFmtId="0" fontId="0" fillId="0" borderId="9" xfId="0" applyFill="1" applyBorder="1"/>
    <xf numFmtId="0" fontId="1" fillId="0" borderId="9" xfId="0" applyFont="1" applyBorder="1"/>
    <xf numFmtId="0" fontId="1" fillId="0" borderId="9" xfId="0" applyFont="1" applyBorder="1" applyAlignment="1">
      <alignment horizontal="center"/>
    </xf>
    <xf numFmtId="9" fontId="0" fillId="0" borderId="9" xfId="0" applyNumberFormat="1" applyBorder="1" applyAlignment="1">
      <alignment horizontal="center"/>
    </xf>
    <xf numFmtId="0" fontId="2" fillId="0" borderId="14" xfId="0" applyFont="1" applyBorder="1" applyAlignment="1">
      <alignment horizontal="center" vertical="center" wrapText="1"/>
    </xf>
    <xf numFmtId="9" fontId="2" fillId="0" borderId="22" xfId="0" applyNumberFormat="1" applyFont="1" applyBorder="1" applyAlignment="1">
      <alignment horizontal="center" vertical="center" wrapText="1"/>
    </xf>
    <xf numFmtId="0" fontId="1" fillId="0" borderId="15" xfId="0" applyFont="1" applyBorder="1" applyAlignment="1">
      <alignment horizontal="center" vertical="center"/>
    </xf>
    <xf numFmtId="0" fontId="2" fillId="0" borderId="6" xfId="0" applyFont="1" applyBorder="1" applyAlignment="1">
      <alignment horizontal="center" vertical="center"/>
    </xf>
    <xf numFmtId="9" fontId="2" fillId="0" borderId="6"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9" fontId="26" fillId="0" borderId="23" xfId="0" applyNumberFormat="1" applyFont="1" applyBorder="1" applyAlignment="1">
      <alignment horizontal="center" vertical="center"/>
    </xf>
    <xf numFmtId="0" fontId="0" fillId="0" borderId="0" xfId="0" applyFont="1" applyAlignment="1">
      <alignment horizontal="center"/>
    </xf>
    <xf numFmtId="0" fontId="11" fillId="3" borderId="2" xfId="0" applyFont="1" applyFill="1" applyBorder="1" applyAlignment="1">
      <alignment horizontal="center" vertical="center" wrapText="1"/>
    </xf>
    <xf numFmtId="0" fontId="4" fillId="0" borderId="35" xfId="0" applyFont="1" applyBorder="1" applyAlignment="1">
      <alignment wrapText="1"/>
    </xf>
    <xf numFmtId="0" fontId="2" fillId="0" borderId="35" xfId="0" applyFont="1" applyBorder="1" applyAlignment="1">
      <alignment horizontal="center" vertical="center" wrapText="1"/>
    </xf>
    <xf numFmtId="0" fontId="9" fillId="8" borderId="9" xfId="0" applyFont="1" applyFill="1" applyBorder="1" applyAlignment="1">
      <alignment horizontal="justify" vertical="center"/>
    </xf>
    <xf numFmtId="0" fontId="27" fillId="0" borderId="9" xfId="0" applyFont="1" applyBorder="1" applyAlignment="1">
      <alignment horizontal="justify" vertical="center"/>
    </xf>
    <xf numFmtId="0" fontId="28" fillId="0" borderId="9" xfId="0" applyFont="1" applyFill="1" applyBorder="1" applyAlignment="1">
      <alignment wrapText="1"/>
    </xf>
    <xf numFmtId="4" fontId="0" fillId="0" borderId="9" xfId="0" applyNumberFormat="1" applyBorder="1" applyAlignment="1">
      <alignment horizontal="center" vertical="center"/>
    </xf>
    <xf numFmtId="4" fontId="0" fillId="3" borderId="9" xfId="0" applyNumberFormat="1" applyFill="1" applyBorder="1" applyAlignment="1">
      <alignment horizontal="center" vertical="center"/>
    </xf>
    <xf numFmtId="4" fontId="0" fillId="0" borderId="9" xfId="0" applyNumberFormat="1" applyFill="1" applyBorder="1" applyAlignment="1">
      <alignment horizontal="center" vertical="center"/>
    </xf>
    <xf numFmtId="4" fontId="0" fillId="0" borderId="0" xfId="0" applyNumberFormat="1"/>
    <xf numFmtId="0" fontId="0" fillId="0" borderId="14" xfId="0" applyBorder="1" applyAlignment="1">
      <alignment vertical="center"/>
    </xf>
    <xf numFmtId="0" fontId="0" fillId="0" borderId="0" xfId="0" applyAlignment="1">
      <alignment vertical="center"/>
    </xf>
    <xf numFmtId="0" fontId="1" fillId="3" borderId="13" xfId="0" applyFont="1" applyFill="1" applyBorder="1" applyAlignment="1">
      <alignment horizontal="center" vertical="center" wrapText="1"/>
    </xf>
    <xf numFmtId="0" fontId="0" fillId="3" borderId="14" xfId="0" applyFill="1" applyBorder="1" applyAlignment="1">
      <alignment vertical="center"/>
    </xf>
    <xf numFmtId="0" fontId="0" fillId="0" borderId="14" xfId="0" applyBorder="1" applyAlignment="1">
      <alignment vertical="center" wrapText="1"/>
    </xf>
    <xf numFmtId="0" fontId="0" fillId="3" borderId="15" xfId="0" applyFill="1" applyBorder="1" applyAlignment="1">
      <alignment vertical="center"/>
    </xf>
    <xf numFmtId="0" fontId="1" fillId="3" borderId="6" xfId="0" applyFont="1" applyFill="1" applyBorder="1" applyAlignment="1">
      <alignment vertical="center" wrapText="1"/>
    </xf>
    <xf numFmtId="0" fontId="0" fillId="3" borderId="15" xfId="0" applyFill="1" applyBorder="1" applyAlignment="1">
      <alignment vertical="center" wrapText="1"/>
    </xf>
    <xf numFmtId="0" fontId="2" fillId="3" borderId="6" xfId="0" applyFont="1" applyFill="1" applyBorder="1" applyAlignment="1">
      <alignment vertical="center" wrapText="1"/>
    </xf>
    <xf numFmtId="0" fontId="11" fillId="0" borderId="6" xfId="0" applyFont="1" applyBorder="1" applyAlignment="1">
      <alignment vertical="center" wrapText="1"/>
    </xf>
    <xf numFmtId="0" fontId="23" fillId="3" borderId="9" xfId="0" applyFont="1" applyFill="1" applyBorder="1" applyAlignment="1">
      <alignment horizontal="center" vertical="center" wrapText="1"/>
    </xf>
    <xf numFmtId="0" fontId="1" fillId="0" borderId="0" xfId="0" applyFont="1" applyBorder="1" applyAlignment="1">
      <alignment horizontal="center"/>
    </xf>
    <xf numFmtId="0" fontId="0" fillId="0" borderId="0" xfId="0" applyBorder="1"/>
    <xf numFmtId="0" fontId="0" fillId="0" borderId="0" xfId="0" applyAlignment="1">
      <alignment vertical="center" wrapText="1"/>
    </xf>
    <xf numFmtId="0" fontId="0" fillId="0" borderId="0" xfId="0" applyFill="1"/>
    <xf numFmtId="0" fontId="0" fillId="0" borderId="0" xfId="0" applyFill="1" applyAlignment="1">
      <alignment vertical="center" wrapText="1"/>
    </xf>
    <xf numFmtId="0" fontId="6" fillId="0" borderId="9" xfId="0" applyFont="1" applyFill="1" applyBorder="1" applyAlignment="1">
      <alignment vertical="center" wrapText="1"/>
    </xf>
    <xf numFmtId="4" fontId="0" fillId="0" borderId="9" xfId="0" applyNumberFormat="1" applyBorder="1"/>
    <xf numFmtId="4" fontId="0" fillId="3" borderId="9" xfId="0" applyNumberFormat="1" applyFill="1" applyBorder="1"/>
    <xf numFmtId="0" fontId="1" fillId="8" borderId="9" xfId="0" applyFont="1" applyFill="1" applyBorder="1"/>
    <xf numFmtId="0" fontId="16" fillId="0" borderId="9" xfId="0" applyFont="1" applyFill="1" applyBorder="1" applyAlignment="1">
      <alignment wrapText="1"/>
    </xf>
    <xf numFmtId="0" fontId="9" fillId="8" borderId="37" xfId="0" applyFont="1" applyFill="1" applyBorder="1" applyAlignment="1">
      <alignment horizontal="justify" vertical="center"/>
    </xf>
    <xf numFmtId="0" fontId="1" fillId="3" borderId="9" xfId="0" applyFont="1" applyFill="1" applyBorder="1"/>
    <xf numFmtId="4" fontId="1" fillId="3" borderId="9" xfId="0" applyNumberFormat="1" applyFont="1" applyFill="1" applyBorder="1" applyAlignment="1">
      <alignment horizontal="center" vertical="center"/>
    </xf>
    <xf numFmtId="4" fontId="1" fillId="8" borderId="9" xfId="0" applyNumberFormat="1" applyFont="1" applyFill="1" applyBorder="1" applyAlignment="1">
      <alignment horizontal="center" vertical="center"/>
    </xf>
    <xf numFmtId="0" fontId="20" fillId="3" borderId="9" xfId="0" applyFont="1" applyFill="1" applyBorder="1" applyAlignment="1">
      <alignment horizontal="center" wrapText="1"/>
    </xf>
    <xf numFmtId="4" fontId="1" fillId="8" borderId="9" xfId="0" applyNumberFormat="1" applyFont="1" applyFill="1" applyBorder="1" applyAlignment="1"/>
    <xf numFmtId="4" fontId="0" fillId="0" borderId="9" xfId="0" applyNumberFormat="1" applyBorder="1" applyAlignment="1"/>
    <xf numFmtId="4" fontId="1" fillId="3" borderId="9" xfId="0" applyNumberFormat="1" applyFont="1" applyFill="1" applyBorder="1" applyAlignment="1"/>
    <xf numFmtId="4" fontId="0" fillId="0" borderId="9" xfId="0" applyNumberFormat="1" applyFill="1" applyBorder="1" applyAlignment="1"/>
    <xf numFmtId="4" fontId="24" fillId="0" borderId="9" xfId="0" applyNumberFormat="1" applyFont="1" applyFill="1" applyBorder="1" applyAlignment="1"/>
    <xf numFmtId="4" fontId="5" fillId="0" borderId="9" xfId="0" applyNumberFormat="1" applyFont="1" applyFill="1" applyBorder="1" applyAlignment="1">
      <alignment wrapText="1"/>
    </xf>
    <xf numFmtId="4" fontId="9" fillId="8" borderId="9" xfId="0" applyNumberFormat="1" applyFont="1" applyFill="1" applyBorder="1" applyAlignment="1"/>
    <xf numFmtId="4" fontId="9" fillId="8" borderId="9" xfId="0" applyNumberFormat="1" applyFont="1" applyFill="1" applyBorder="1" applyAlignment="1">
      <alignment horizontal="center" vertical="center"/>
    </xf>
    <xf numFmtId="9" fontId="1" fillId="8" borderId="9" xfId="1" applyFont="1" applyFill="1" applyBorder="1" applyAlignment="1"/>
    <xf numFmtId="4" fontId="23" fillId="0" borderId="9" xfId="0" applyNumberFormat="1" applyFont="1" applyFill="1" applyBorder="1" applyAlignment="1">
      <alignment wrapText="1"/>
    </xf>
    <xf numFmtId="9" fontId="1" fillId="0" borderId="9" xfId="1" applyFont="1" applyFill="1" applyBorder="1" applyAlignment="1"/>
    <xf numFmtId="0" fontId="11" fillId="0" borderId="3" xfId="0" applyFont="1" applyFill="1" applyBorder="1" applyAlignment="1">
      <alignment horizontal="center" vertical="center"/>
    </xf>
    <xf numFmtId="0" fontId="11" fillId="0" borderId="36" xfId="0" applyFont="1" applyFill="1" applyBorder="1" applyAlignment="1">
      <alignment vertical="center" wrapText="1"/>
    </xf>
    <xf numFmtId="0" fontId="11" fillId="0" borderId="17" xfId="0" applyFont="1" applyFill="1" applyBorder="1" applyAlignment="1">
      <alignment horizontal="left" vertical="center" wrapText="1"/>
    </xf>
    <xf numFmtId="0" fontId="0" fillId="0" borderId="18" xfId="0" applyFill="1" applyBorder="1" applyAlignment="1">
      <alignment horizontal="left" vertical="center" wrapText="1"/>
    </xf>
    <xf numFmtId="0" fontId="0" fillId="0" borderId="6" xfId="0" applyFill="1" applyBorder="1" applyAlignment="1">
      <alignment wrapText="1"/>
    </xf>
    <xf numFmtId="0" fontId="30" fillId="0" borderId="6" xfId="0" applyFont="1" applyBorder="1" applyAlignment="1">
      <alignment vertical="center" wrapText="1"/>
    </xf>
    <xf numFmtId="0" fontId="31" fillId="0" borderId="16" xfId="0" applyFont="1" applyBorder="1" applyAlignment="1">
      <alignment vertical="center" wrapText="1"/>
    </xf>
    <xf numFmtId="0" fontId="31" fillId="0" borderId="17" xfId="0" applyFont="1" applyBorder="1" applyAlignment="1">
      <alignment vertical="center" wrapText="1"/>
    </xf>
    <xf numFmtId="0" fontId="11" fillId="0" borderId="16" xfId="0" applyFont="1" applyBorder="1" applyAlignment="1">
      <alignment vertical="center" wrapText="1"/>
    </xf>
    <xf numFmtId="0" fontId="11" fillId="0" borderId="17" xfId="0" applyFont="1" applyBorder="1" applyAlignment="1">
      <alignment vertical="center" wrapText="1"/>
    </xf>
    <xf numFmtId="0" fontId="11" fillId="0" borderId="18" xfId="0" applyFont="1" applyBorder="1" applyAlignment="1">
      <alignment vertical="center" wrapText="1"/>
    </xf>
    <xf numFmtId="0" fontId="30" fillId="0" borderId="13" xfId="0" applyFont="1" applyBorder="1" applyAlignment="1">
      <alignment vertical="center" wrapText="1"/>
    </xf>
    <xf numFmtId="0" fontId="11" fillId="0" borderId="15" xfId="0" applyFont="1" applyBorder="1" applyAlignment="1">
      <alignment vertical="center" wrapText="1"/>
    </xf>
    <xf numFmtId="0" fontId="30" fillId="0" borderId="1" xfId="0" applyFont="1" applyBorder="1" applyAlignment="1">
      <alignment vertical="center"/>
    </xf>
    <xf numFmtId="4" fontId="0" fillId="3" borderId="17" xfId="0" applyNumberFormat="1" applyFill="1" applyBorder="1"/>
    <xf numFmtId="0" fontId="4" fillId="0" borderId="16" xfId="0" applyFont="1" applyBorder="1" applyAlignment="1">
      <alignment vertical="center" wrapText="1"/>
    </xf>
    <xf numFmtId="0" fontId="32" fillId="3" borderId="17" xfId="0" applyFont="1" applyFill="1" applyBorder="1" applyAlignment="1">
      <alignment vertical="center" wrapText="1"/>
    </xf>
    <xf numFmtId="0" fontId="0" fillId="0" borderId="7" xfId="0" applyFill="1" applyBorder="1" applyAlignment="1">
      <alignment horizontal="left" vertical="center" wrapText="1"/>
    </xf>
    <xf numFmtId="9" fontId="26" fillId="0" borderId="5" xfId="0" applyNumberFormat="1" applyFont="1" applyBorder="1" applyAlignment="1">
      <alignment horizontal="center" vertical="center"/>
    </xf>
    <xf numFmtId="0" fontId="2" fillId="0" borderId="5" xfId="0" applyFont="1" applyBorder="1" applyAlignment="1">
      <alignment vertical="center" wrapText="1"/>
    </xf>
    <xf numFmtId="0" fontId="2" fillId="3" borderId="8" xfId="0" applyFont="1" applyFill="1" applyBorder="1" applyAlignment="1">
      <alignment vertical="center" wrapText="1"/>
    </xf>
    <xf numFmtId="0" fontId="11" fillId="0" borderId="39" xfId="0" applyFont="1" applyBorder="1" applyAlignment="1">
      <alignment vertical="center" wrapText="1"/>
    </xf>
    <xf numFmtId="0" fontId="11" fillId="0" borderId="40" xfId="0" applyFont="1" applyBorder="1" applyAlignment="1">
      <alignment vertical="center" wrapText="1"/>
    </xf>
    <xf numFmtId="0" fontId="11" fillId="0" borderId="20" xfId="0" applyFont="1" applyBorder="1" applyAlignment="1">
      <alignment vertical="center" wrapText="1"/>
    </xf>
    <xf numFmtId="0" fontId="11" fillId="0" borderId="41" xfId="0" applyFont="1" applyBorder="1" applyAlignment="1">
      <alignment vertical="center" wrapText="1"/>
    </xf>
    <xf numFmtId="0" fontId="11" fillId="0" borderId="13" xfId="0" applyFont="1" applyBorder="1" applyAlignment="1">
      <alignment vertical="center" wrapText="1"/>
    </xf>
    <xf numFmtId="0" fontId="21" fillId="0" borderId="0" xfId="0" applyFont="1" applyAlignment="1">
      <alignment horizontal="left" vertical="top" wrapText="1"/>
    </xf>
    <xf numFmtId="0" fontId="6" fillId="0" borderId="6" xfId="0" applyFont="1" applyBorder="1" applyAlignment="1">
      <alignment horizontal="center" vertical="center" textRotation="90" wrapText="1"/>
    </xf>
    <xf numFmtId="0" fontId="6" fillId="0" borderId="4" xfId="0" applyFont="1" applyBorder="1" applyAlignment="1">
      <alignment horizontal="center" vertical="center" textRotation="90" wrapText="1"/>
    </xf>
    <xf numFmtId="0" fontId="6" fillId="0" borderId="11" xfId="0" applyFont="1" applyBorder="1" applyAlignment="1">
      <alignment horizontal="center" vertical="center" textRotation="90" wrapText="1"/>
    </xf>
    <xf numFmtId="0" fontId="6" fillId="0" borderId="12" xfId="0" applyFont="1" applyBorder="1" applyAlignment="1">
      <alignment horizontal="center" vertical="center" textRotation="90" wrapText="1"/>
    </xf>
    <xf numFmtId="0" fontId="6" fillId="0" borderId="10" xfId="0" applyFont="1" applyBorder="1" applyAlignment="1">
      <alignment horizontal="center" vertical="center" textRotation="90"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4" fontId="30" fillId="0" borderId="6" xfId="0" applyNumberFormat="1" applyFont="1" applyBorder="1" applyAlignment="1">
      <alignment horizontal="center" vertical="center" wrapText="1"/>
    </xf>
    <xf numFmtId="0" fontId="30" fillId="0" borderId="4" xfId="0" applyFont="1" applyBorder="1" applyAlignment="1">
      <alignment horizontal="center" vertical="center" wrapText="1"/>
    </xf>
    <xf numFmtId="0" fontId="30" fillId="0" borderId="35" xfId="0" applyFont="1" applyBorder="1" applyAlignment="1">
      <alignment horizontal="center" vertical="center" wrapText="1"/>
    </xf>
    <xf numFmtId="4" fontId="30" fillId="0" borderId="38" xfId="0" applyNumberFormat="1" applyFont="1" applyBorder="1" applyAlignment="1">
      <alignment horizontal="center" vertical="center" wrapText="1"/>
    </xf>
    <xf numFmtId="4" fontId="0" fillId="0" borderId="38" xfId="0" applyNumberFormat="1" applyBorder="1" applyAlignment="1">
      <alignment horizontal="center" vertical="center"/>
    </xf>
    <xf numFmtId="0" fontId="0" fillId="0" borderId="35"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11" fillId="0" borderId="14" xfId="0" applyFont="1" applyBorder="1" applyAlignment="1">
      <alignment vertical="center" wrapText="1"/>
    </xf>
    <xf numFmtId="0" fontId="11" fillId="0" borderId="15" xfId="0" applyFont="1" applyBorder="1" applyAlignment="1">
      <alignment vertical="center" wrapText="1"/>
    </xf>
    <xf numFmtId="0" fontId="25" fillId="3" borderId="10" xfId="0" applyFont="1" applyFill="1" applyBorder="1" applyAlignment="1">
      <alignment horizontal="center" wrapText="1"/>
    </xf>
    <xf numFmtId="0" fontId="25" fillId="3" borderId="7" xfId="0" applyFont="1" applyFill="1" applyBorder="1" applyAlignment="1">
      <alignment horizontal="center" wrapText="1"/>
    </xf>
    <xf numFmtId="0" fontId="25" fillId="3" borderId="8" xfId="0" applyFont="1" applyFill="1" applyBorder="1" applyAlignment="1">
      <alignment horizontal="center" wrapText="1"/>
    </xf>
    <xf numFmtId="0" fontId="22" fillId="0" borderId="0" xfId="0" applyFont="1" applyAlignment="1">
      <alignment horizontal="left" vertical="top" wrapText="1"/>
    </xf>
    <xf numFmtId="0" fontId="23" fillId="3" borderId="34" xfId="0" applyFont="1" applyFill="1" applyBorder="1" applyAlignment="1">
      <alignment horizontal="center" vertical="center"/>
    </xf>
    <xf numFmtId="0" fontId="4" fillId="0" borderId="34" xfId="0" applyFont="1" applyBorder="1" applyAlignment="1">
      <alignment horizontal="left" vertical="center"/>
    </xf>
    <xf numFmtId="0" fontId="4" fillId="0" borderId="30" xfId="0" applyFont="1" applyBorder="1" applyAlignment="1">
      <alignment horizontal="left" vertical="center"/>
    </xf>
    <xf numFmtId="0" fontId="23" fillId="3" borderId="24" xfId="0" applyFont="1" applyFill="1" applyBorder="1" applyAlignment="1">
      <alignment horizontal="center" vertical="center" wrapText="1"/>
    </xf>
    <xf numFmtId="0" fontId="23" fillId="3" borderId="20" xfId="0" applyFont="1" applyFill="1" applyBorder="1" applyAlignment="1">
      <alignment horizontal="center" vertical="center" wrapText="1"/>
    </xf>
    <xf numFmtId="0" fontId="23" fillId="3" borderId="9"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G31"/>
  <sheetViews>
    <sheetView tabSelected="1" view="pageBreakPreview" zoomScale="69" zoomScaleNormal="68" zoomScaleSheetLayoutView="69" zoomScalePageLayoutView="68" workbookViewId="0">
      <selection activeCell="C8" sqref="C8"/>
    </sheetView>
  </sheetViews>
  <sheetFormatPr baseColWidth="10" defaultRowHeight="15" x14ac:dyDescent="0.25"/>
  <cols>
    <col min="2" max="2" width="32.28515625" customWidth="1"/>
    <col min="3" max="3" width="74.5703125" customWidth="1"/>
    <col min="4" max="4" width="77.7109375" customWidth="1"/>
    <col min="5" max="5" width="41.42578125" customWidth="1"/>
    <col min="6" max="6" width="34.28515625" customWidth="1"/>
  </cols>
  <sheetData>
    <row r="2" spans="2:6" ht="56.25" customHeight="1" x14ac:dyDescent="0.25">
      <c r="B2" s="170" t="s">
        <v>65</v>
      </c>
      <c r="C2" s="170"/>
      <c r="D2" s="170"/>
      <c r="E2" s="170"/>
      <c r="F2" s="170"/>
    </row>
    <row r="3" spans="2:6" ht="27.75" x14ac:dyDescent="0.25">
      <c r="B3" s="41" t="s">
        <v>0</v>
      </c>
      <c r="C3" s="4"/>
    </row>
    <row r="4" spans="2:6" ht="16.5" thickBot="1" x14ac:dyDescent="0.3">
      <c r="B4" s="2"/>
      <c r="C4" s="2"/>
    </row>
    <row r="5" spans="2:6" ht="57.75" customHeight="1" thickBot="1" x14ac:dyDescent="0.3">
      <c r="B5" s="29" t="s">
        <v>1</v>
      </c>
      <c r="C5" s="30" t="s">
        <v>12</v>
      </c>
      <c r="D5" s="30" t="s">
        <v>2</v>
      </c>
      <c r="E5" s="30" t="s">
        <v>3</v>
      </c>
      <c r="F5" s="30" t="s">
        <v>4</v>
      </c>
    </row>
    <row r="6" spans="2:6" ht="72" customHeight="1" thickBot="1" x14ac:dyDescent="0.3">
      <c r="B6" s="5" t="s">
        <v>5</v>
      </c>
      <c r="C6" s="37" t="s">
        <v>16</v>
      </c>
      <c r="D6" s="116" t="str">
        <f>+'MATRIZ INDICADORES'!D4</f>
        <v>Plan Nacional alineado al Plan de Gobierno, a los ODS , a la ISO26000 y validado por el sector  publico, privado y ONGs</v>
      </c>
      <c r="E6" s="116" t="s">
        <v>144</v>
      </c>
      <c r="F6" s="38"/>
    </row>
    <row r="7" spans="2:6" ht="150.75" customHeight="1" thickBot="1" x14ac:dyDescent="0.3">
      <c r="B7" s="5" t="s">
        <v>6</v>
      </c>
      <c r="C7" s="37" t="s">
        <v>17</v>
      </c>
      <c r="D7" s="116" t="str">
        <f>+'MATRIZ INDICADORES'!D6:D6</f>
        <v xml:space="preserve">1. 90% de los participantes en las mesas de consulta validan el plan nacional.
2. el ente rector en materia de RSE cuenta con espacio interinstitucional  de al menos 5 ministerios con capacidades de coordinacion y seguimiento del plan nacional al finalizar la intervención
3. 80% de funcionarios/as formados realizan jornadas de replica sobre RSE en sus instituciones
 </v>
      </c>
      <c r="E7" s="116" t="s">
        <v>145</v>
      </c>
      <c r="F7" s="149" t="str">
        <f>+'MATRIZ DE RIESGOS'!C5</f>
        <v>Las instituciones no nombran responsables de RSE para la participación en el comité y mesas de trabajo</v>
      </c>
    </row>
    <row r="8" spans="2:6" ht="127.5" customHeight="1" thickBot="1" x14ac:dyDescent="0.3">
      <c r="B8" s="175" t="s">
        <v>7</v>
      </c>
      <c r="C8" s="159" t="s">
        <v>30</v>
      </c>
      <c r="D8" s="152" t="str">
        <f>+'MATRIZ INDICADORES'!D7</f>
        <v xml:space="preserve">1. Al menos sieta  (7 ) mesas de trabajo instaladas al terminar el 4° trimestre                                                              
 2. Al menos siete (7) propuestas de trabajo establecidas por las distintas mesas   en el 4 trimestre-
3. Al menos dos (2) Foros de consulta realizados
4 Comite Interinstitucional cuenta con un plan de trabajo concertado.      </v>
      </c>
      <c r="E8" s="155" t="s">
        <v>146</v>
      </c>
      <c r="F8" s="176" t="s">
        <v>149</v>
      </c>
    </row>
    <row r="9" spans="2:6" ht="142.5" customHeight="1" x14ac:dyDescent="0.25">
      <c r="B9" s="173"/>
      <c r="C9" s="9" t="s">
        <v>31</v>
      </c>
      <c r="D9" s="153" t="str">
        <f>+'MATRIZ INDICADORES'!D8</f>
        <v xml:space="preserve">1.Realizado  al menos   2 Talleres de capacitación a funcionarios del comité.                                                                 
2. Al menos 20 funcionarios reciben el certificado de conclusión del curso de capacitación en RSE al finalizar el primer trimestre.                                          
 3.Al menos 20 funcionarios aptos para capacitar a otros capacitadores en rse al finalizar el segundo trimestre.
             </v>
      </c>
      <c r="E9" s="155" t="s">
        <v>147</v>
      </c>
      <c r="F9" s="177"/>
    </row>
    <row r="10" spans="2:6" ht="92.25" customHeight="1" thickBot="1" x14ac:dyDescent="0.3">
      <c r="B10" s="174"/>
      <c r="C10" s="11" t="s">
        <v>32</v>
      </c>
      <c r="D10" s="154" t="str">
        <f>+'MATRIZ INDICADORES'!D9</f>
        <v>1. Plan nacional presentado para la aprobación del comité gubernamental designado al finalizar el 4 trimestre.
2. 80% de los participantes en el proceso valida la propuesta para ser aprobada.</v>
      </c>
      <c r="E10" s="156" t="s">
        <v>148</v>
      </c>
      <c r="F10" s="177"/>
    </row>
    <row r="11" spans="2:6" ht="20.25" thickBot="1" x14ac:dyDescent="0.3">
      <c r="B11" s="171" t="s">
        <v>8</v>
      </c>
      <c r="C11" s="22" t="s">
        <v>18</v>
      </c>
      <c r="D11" s="34" t="s">
        <v>9</v>
      </c>
      <c r="E11" s="35" t="s">
        <v>10</v>
      </c>
      <c r="F11" s="177"/>
    </row>
    <row r="12" spans="2:6" ht="76.5" customHeight="1" x14ac:dyDescent="0.25">
      <c r="B12" s="172"/>
      <c r="C12" s="21" t="s">
        <v>19</v>
      </c>
      <c r="D12" s="150" t="str">
        <f>+'PRESUPUESTO POR ACTIVIDADES'!C6</f>
        <v>sala</v>
      </c>
      <c r="E12" s="179">
        <f>+'PRESUPUESTO POR ACTIVIDADES'!H5</f>
        <v>5250</v>
      </c>
      <c r="F12" s="177"/>
    </row>
    <row r="13" spans="2:6" ht="39" customHeight="1" x14ac:dyDescent="0.25">
      <c r="B13" s="172"/>
      <c r="C13" s="15" t="s">
        <v>20</v>
      </c>
      <c r="D13" s="151" t="str">
        <f>+'PRESUPUESTO POR ACTIVIDADES'!C7</f>
        <v>sala y refriegrios (12 pax por 5)</v>
      </c>
      <c r="E13" s="180"/>
      <c r="F13" s="177"/>
    </row>
    <row r="14" spans="2:6" ht="19.5" x14ac:dyDescent="0.25">
      <c r="B14" s="172"/>
      <c r="C14" s="15" t="s">
        <v>21</v>
      </c>
      <c r="D14" s="151" t="s">
        <v>151</v>
      </c>
      <c r="E14" s="181"/>
      <c r="F14" s="177"/>
    </row>
    <row r="15" spans="2:6" ht="19.5" x14ac:dyDescent="0.25">
      <c r="B15" s="172"/>
      <c r="C15" s="23" t="s">
        <v>22</v>
      </c>
      <c r="D15" s="160"/>
      <c r="E15" s="33"/>
      <c r="F15" s="177"/>
    </row>
    <row r="16" spans="2:6" ht="39" x14ac:dyDescent="0.25">
      <c r="B16" s="172"/>
      <c r="C16" s="15" t="s">
        <v>28</v>
      </c>
      <c r="D16" s="151" t="str">
        <f>+'PRESUPUESTO POR ACTIVIDADES'!C12</f>
        <v>Asistencia Tecnica, salas y refrigerios</v>
      </c>
      <c r="E16" s="182">
        <f>+'PRESUPUESTO POR ACTIVIDADES'!H10</f>
        <v>23550</v>
      </c>
      <c r="F16" s="177"/>
    </row>
    <row r="17" spans="2:7" ht="39" x14ac:dyDescent="0.25">
      <c r="B17" s="172"/>
      <c r="C17" s="16" t="s">
        <v>23</v>
      </c>
      <c r="D17" s="151" t="str">
        <f>+D16</f>
        <v>Asistencia Tecnica, salas y refrigerios</v>
      </c>
      <c r="E17" s="180"/>
      <c r="F17" s="177"/>
    </row>
    <row r="18" spans="2:7" ht="39" x14ac:dyDescent="0.25">
      <c r="B18" s="172"/>
      <c r="C18" s="16" t="s">
        <v>24</v>
      </c>
      <c r="D18" s="151" t="str">
        <f>+'PRESUPUESTO POR ACTIVIDADES'!C13</f>
        <v>Pasajes y dietas y alojamiento</v>
      </c>
      <c r="E18" s="180"/>
      <c r="F18" s="177"/>
    </row>
    <row r="19" spans="2:7" ht="39" x14ac:dyDescent="0.25">
      <c r="B19" s="172"/>
      <c r="C19" s="15" t="s">
        <v>27</v>
      </c>
      <c r="D19" s="151" t="str">
        <f>+'PRESUPUESTO POR ACTIVIDADES'!C15</f>
        <v>Asistencia Tecnica, salas y refrigerios</v>
      </c>
      <c r="E19" s="180"/>
      <c r="F19" s="177"/>
    </row>
    <row r="20" spans="2:7" ht="58.5" customHeight="1" x14ac:dyDescent="0.25">
      <c r="B20" s="172"/>
      <c r="C20" s="16" t="s">
        <v>25</v>
      </c>
      <c r="D20" s="151" t="str">
        <f>+'PRESUPUESTO POR ACTIVIDADES'!C16</f>
        <v>Asistencia Tecnica, salas y refrigerios</v>
      </c>
      <c r="E20" s="180"/>
      <c r="F20" s="177"/>
    </row>
    <row r="21" spans="2:7" ht="19.5" x14ac:dyDescent="0.25">
      <c r="B21" s="172"/>
      <c r="C21" s="16" t="s">
        <v>26</v>
      </c>
      <c r="D21" s="151" t="str">
        <f>+D20</f>
        <v>Asistencia Tecnica, salas y refrigerios</v>
      </c>
      <c r="E21" s="181"/>
      <c r="F21" s="177"/>
    </row>
    <row r="22" spans="2:7" ht="19.5" x14ac:dyDescent="0.25">
      <c r="B22" s="172"/>
      <c r="C22" s="24" t="s">
        <v>29</v>
      </c>
      <c r="D22" s="32"/>
      <c r="E22" s="158"/>
      <c r="F22" s="177"/>
    </row>
    <row r="23" spans="2:7" ht="39" x14ac:dyDescent="0.25">
      <c r="B23" s="172"/>
      <c r="C23" s="17" t="s">
        <v>34</v>
      </c>
      <c r="D23" s="20" t="str">
        <f>+'PRESUPUESTO POR ACTIVIDADES'!C18</f>
        <v>Asistencia Tecnica</v>
      </c>
      <c r="E23" s="183">
        <f>+'PRESUPUESTO POR ACTIVIDADES'!H17</f>
        <v>10500</v>
      </c>
      <c r="F23" s="177"/>
    </row>
    <row r="24" spans="2:7" ht="39" customHeight="1" x14ac:dyDescent="0.25">
      <c r="B24" s="172"/>
      <c r="C24" s="17" t="s">
        <v>35</v>
      </c>
      <c r="D24" s="20" t="str">
        <f>+'PRESUPUESTO POR ACTIVIDADES'!C19</f>
        <v>Asistencia Tecnica</v>
      </c>
      <c r="E24" s="184"/>
      <c r="F24" s="177"/>
    </row>
    <row r="25" spans="2:7" ht="20.25" thickBot="1" x14ac:dyDescent="0.45">
      <c r="B25" s="172"/>
      <c r="C25" s="25" t="s">
        <v>33</v>
      </c>
      <c r="D25" s="32"/>
      <c r="E25" s="158"/>
      <c r="F25" s="177"/>
    </row>
    <row r="26" spans="2:7" ht="39" x14ac:dyDescent="0.25">
      <c r="B26" s="173"/>
      <c r="C26" s="26" t="s">
        <v>37</v>
      </c>
      <c r="D26" s="20" t="str">
        <f>+'PRESUPUESTO POR ACTIVIDADES'!C23</f>
        <v xml:space="preserve">Asistencia Tecnica /Sala </v>
      </c>
      <c r="E26" s="183">
        <f>+'PRESUPUESTO POR ACTIVIDADES'!H20</f>
        <v>27000</v>
      </c>
      <c r="F26" s="177"/>
      <c r="G26" s="10"/>
    </row>
    <row r="27" spans="2:7" ht="78" customHeight="1" x14ac:dyDescent="0.25">
      <c r="B27" s="173"/>
      <c r="C27" s="19" t="s">
        <v>36</v>
      </c>
      <c r="D27" s="20" t="str">
        <f>+D26</f>
        <v xml:space="preserve">Asistencia Tecnica /Sala </v>
      </c>
      <c r="E27" s="185"/>
      <c r="F27" s="177"/>
    </row>
    <row r="28" spans="2:7" ht="357" customHeight="1" x14ac:dyDescent="0.25">
      <c r="B28" s="173"/>
      <c r="C28" s="27" t="s">
        <v>38</v>
      </c>
      <c r="D28" s="20" t="str">
        <f>+D27</f>
        <v xml:space="preserve">Asistencia Tecnica /Sala </v>
      </c>
      <c r="E28" s="185"/>
      <c r="F28" s="177"/>
      <c r="G28" s="10"/>
    </row>
    <row r="29" spans="2:7" ht="59.25" customHeight="1" thickBot="1" x14ac:dyDescent="0.3">
      <c r="B29" s="173"/>
      <c r="C29" s="19" t="s">
        <v>39</v>
      </c>
      <c r="D29" s="20" t="str">
        <f>+D27</f>
        <v xml:space="preserve">Asistencia Tecnica /Sala </v>
      </c>
      <c r="E29" s="185"/>
      <c r="F29" s="178"/>
    </row>
    <row r="30" spans="2:7" ht="20.25" thickBot="1" x14ac:dyDescent="0.3">
      <c r="B30" s="174"/>
      <c r="C30" s="28" t="s">
        <v>40</v>
      </c>
      <c r="D30" s="20" t="str">
        <f>+D29</f>
        <v xml:space="preserve">Asistencia Tecnica /Sala </v>
      </c>
      <c r="E30" s="186"/>
      <c r="F30" s="31" t="s">
        <v>11</v>
      </c>
    </row>
    <row r="31" spans="2:7" ht="37.5" customHeight="1" thickBot="1" x14ac:dyDescent="0.3">
      <c r="F31" s="157" t="s">
        <v>150</v>
      </c>
    </row>
  </sheetData>
  <mergeCells count="8">
    <mergeCell ref="B2:F2"/>
    <mergeCell ref="B11:B30"/>
    <mergeCell ref="B8:B10"/>
    <mergeCell ref="F8:F29"/>
    <mergeCell ref="E12:E14"/>
    <mergeCell ref="E16:E21"/>
    <mergeCell ref="E23:E24"/>
    <mergeCell ref="E26:E30"/>
  </mergeCells>
  <pageMargins left="0.25" right="0.25" top="0.75" bottom="0.75" header="0.3" footer="0.3"/>
  <pageSetup paperSize="9" scale="50" orientation="landscape" r:id="rId1"/>
  <rowBreaks count="1" manualBreakCount="1">
    <brk id="16" max="5"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F9"/>
  <sheetViews>
    <sheetView view="pageBreakPreview" zoomScale="60" workbookViewId="0">
      <selection activeCell="O7" sqref="O7"/>
    </sheetView>
  </sheetViews>
  <sheetFormatPr baseColWidth="10" defaultRowHeight="15" x14ac:dyDescent="0.25"/>
  <cols>
    <col min="1" max="1" width="6.85546875" customWidth="1"/>
    <col min="2" max="2" width="19.85546875" customWidth="1"/>
    <col min="3" max="3" width="38" customWidth="1"/>
    <col min="4" max="4" width="71" style="96" customWidth="1"/>
    <col min="5" max="5" width="20" customWidth="1"/>
    <col min="6" max="6" width="18.7109375" customWidth="1"/>
  </cols>
  <sheetData>
    <row r="1" spans="2:6" ht="43.5" customHeight="1" x14ac:dyDescent="0.25">
      <c r="B1" s="170" t="s">
        <v>65</v>
      </c>
      <c r="C1" s="170"/>
      <c r="D1" s="170"/>
      <c r="E1" s="170"/>
      <c r="F1" s="170"/>
    </row>
    <row r="2" spans="2:6" ht="42.75" customHeight="1" thickBot="1" x14ac:dyDescent="0.4">
      <c r="B2" s="40" t="s">
        <v>41</v>
      </c>
      <c r="C2" s="36"/>
    </row>
    <row r="3" spans="2:6" ht="68.25" customHeight="1" thickBot="1" x14ac:dyDescent="0.3">
      <c r="B3" s="3"/>
      <c r="C3" s="30" t="s">
        <v>42</v>
      </c>
      <c r="D3" s="97" t="s">
        <v>43</v>
      </c>
      <c r="E3" s="30" t="s">
        <v>13</v>
      </c>
      <c r="F3" s="30" t="s">
        <v>14</v>
      </c>
    </row>
    <row r="4" spans="2:6" ht="126.75" customHeight="1" x14ac:dyDescent="0.25">
      <c r="B4" s="74" t="s">
        <v>5</v>
      </c>
      <c r="C4" s="37" t="s">
        <v>83</v>
      </c>
      <c r="D4" s="161" t="s">
        <v>84</v>
      </c>
      <c r="E4" s="91" t="s">
        <v>82</v>
      </c>
      <c r="F4" s="92">
        <v>1</v>
      </c>
    </row>
    <row r="5" spans="2:6" ht="15.75" customHeight="1" thickBot="1" x14ac:dyDescent="0.3">
      <c r="B5" s="75" t="s">
        <v>15</v>
      </c>
      <c r="C5" s="6"/>
      <c r="D5" s="144"/>
      <c r="E5" s="93"/>
      <c r="F5" s="93"/>
    </row>
    <row r="6" spans="2:6" ht="117.75" customHeight="1" x14ac:dyDescent="0.25">
      <c r="B6" s="115" t="s">
        <v>6</v>
      </c>
      <c r="C6" s="116" t="s">
        <v>17</v>
      </c>
      <c r="D6" s="148" t="s">
        <v>152</v>
      </c>
      <c r="E6" s="94" t="s">
        <v>82</v>
      </c>
      <c r="F6" s="92">
        <v>1</v>
      </c>
    </row>
    <row r="7" spans="2:6" ht="213.75" customHeight="1" x14ac:dyDescent="0.4">
      <c r="B7" s="187" t="s">
        <v>7</v>
      </c>
      <c r="C7" s="98" t="s">
        <v>30</v>
      </c>
      <c r="D7" s="145" t="s">
        <v>153</v>
      </c>
      <c r="E7" s="99" t="s">
        <v>82</v>
      </c>
      <c r="F7" s="162">
        <v>1</v>
      </c>
    </row>
    <row r="8" spans="2:6" ht="212.25" customHeight="1" x14ac:dyDescent="0.25">
      <c r="B8" s="187"/>
      <c r="C8" s="7" t="s">
        <v>31</v>
      </c>
      <c r="D8" s="146" t="s">
        <v>154</v>
      </c>
      <c r="E8" s="88" t="s">
        <v>82</v>
      </c>
      <c r="F8" s="89">
        <v>1</v>
      </c>
    </row>
    <row r="9" spans="2:6" ht="76.5" customHeight="1" thickBot="1" x14ac:dyDescent="0.3">
      <c r="B9" s="188"/>
      <c r="C9" s="8" t="s">
        <v>96</v>
      </c>
      <c r="D9" s="147" t="s">
        <v>143</v>
      </c>
      <c r="E9" s="90" t="s">
        <v>82</v>
      </c>
      <c r="F9" s="95">
        <v>1</v>
      </c>
    </row>
  </sheetData>
  <mergeCells count="2">
    <mergeCell ref="B1:F1"/>
    <mergeCell ref="B7:B9"/>
  </mergeCells>
  <pageMargins left="0.7" right="0.7" top="0.75" bottom="0.75" header="0.3" footer="0.3"/>
  <pageSetup paperSize="9" scale="47"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F7"/>
  <sheetViews>
    <sheetView view="pageBreakPreview" zoomScaleSheetLayoutView="100" workbookViewId="0">
      <selection activeCell="K6" sqref="K6"/>
    </sheetView>
  </sheetViews>
  <sheetFormatPr baseColWidth="10" defaultRowHeight="15" x14ac:dyDescent="0.25"/>
  <cols>
    <col min="1" max="1" width="4.42578125" customWidth="1"/>
    <col min="2" max="2" width="23.28515625" customWidth="1"/>
    <col min="3" max="3" width="46.85546875" customWidth="1"/>
    <col min="4" max="4" width="43.7109375" customWidth="1"/>
  </cols>
  <sheetData>
    <row r="1" spans="2:6" ht="72" customHeight="1" x14ac:dyDescent="0.25">
      <c r="B1" s="170" t="s">
        <v>65</v>
      </c>
      <c r="C1" s="170"/>
      <c r="D1" s="170"/>
      <c r="E1" s="170"/>
      <c r="F1" s="170"/>
    </row>
    <row r="2" spans="2:6" ht="18.75" x14ac:dyDescent="0.3">
      <c r="B2" s="39" t="s">
        <v>54</v>
      </c>
    </row>
    <row r="3" spans="2:6" ht="19.5" thickBot="1" x14ac:dyDescent="0.35">
      <c r="B3" s="39"/>
    </row>
    <row r="4" spans="2:6" ht="32.25" thickBot="1" x14ac:dyDescent="0.3">
      <c r="B4" s="163"/>
      <c r="C4" s="164" t="s">
        <v>44</v>
      </c>
      <c r="D4" s="164" t="s">
        <v>45</v>
      </c>
    </row>
    <row r="5" spans="2:6" ht="158.25" customHeight="1" x14ac:dyDescent="0.25">
      <c r="B5" s="169" t="s">
        <v>46</v>
      </c>
      <c r="C5" s="166" t="s">
        <v>47</v>
      </c>
      <c r="D5" s="42" t="s">
        <v>48</v>
      </c>
    </row>
    <row r="6" spans="2:6" ht="71.25" customHeight="1" x14ac:dyDescent="0.25">
      <c r="B6" s="189" t="s">
        <v>49</v>
      </c>
      <c r="C6" s="167" t="s">
        <v>50</v>
      </c>
      <c r="D6" s="165" t="s">
        <v>52</v>
      </c>
    </row>
    <row r="7" spans="2:6" ht="99.75" customHeight="1" thickBot="1" x14ac:dyDescent="0.3">
      <c r="B7" s="190"/>
      <c r="C7" s="168" t="s">
        <v>51</v>
      </c>
      <c r="D7" s="43" t="s">
        <v>53</v>
      </c>
    </row>
  </sheetData>
  <mergeCells count="2">
    <mergeCell ref="B6:B7"/>
    <mergeCell ref="B1:F1"/>
  </mergeCells>
  <pageMargins left="0.7" right="0.7" top="0.75" bottom="0.75" header="0.3" footer="0.3"/>
  <pageSetup paperSize="9" scale="73" orientation="portrait" r:id="rId1"/>
  <colBreaks count="1" manualBreakCount="1">
    <brk id="4" max="1048575" man="1"/>
  </col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B1:J25"/>
  <sheetViews>
    <sheetView view="pageBreakPreview" zoomScaleSheetLayoutView="100" workbookViewId="0">
      <selection activeCell="L22" sqref="L22"/>
    </sheetView>
  </sheetViews>
  <sheetFormatPr baseColWidth="10" defaultRowHeight="15" x14ac:dyDescent="0.25"/>
  <cols>
    <col min="1" max="1" width="4.85546875" customWidth="1"/>
    <col min="2" max="2" width="89.28515625" customWidth="1"/>
    <col min="3" max="8" width="6.7109375" customWidth="1"/>
    <col min="9" max="9" width="22" style="108" customWidth="1"/>
    <col min="10" max="10" width="21.140625" style="108" customWidth="1"/>
  </cols>
  <sheetData>
    <row r="1" spans="2:10" ht="80.25" customHeight="1" x14ac:dyDescent="0.25">
      <c r="B1" s="170" t="s">
        <v>65</v>
      </c>
      <c r="C1" s="170"/>
      <c r="D1" s="170"/>
      <c r="E1" s="170"/>
      <c r="F1" s="170"/>
    </row>
    <row r="2" spans="2:10" ht="60.75" customHeight="1" thickBot="1" x14ac:dyDescent="0.45">
      <c r="B2" s="46" t="s">
        <v>61</v>
      </c>
    </row>
    <row r="3" spans="2:10" ht="45.75" thickBot="1" x14ac:dyDescent="0.45">
      <c r="B3" s="47"/>
      <c r="C3" s="191" t="s">
        <v>55</v>
      </c>
      <c r="D3" s="192"/>
      <c r="E3" s="192"/>
      <c r="F3" s="193"/>
      <c r="G3" s="191" t="s">
        <v>56</v>
      </c>
      <c r="H3" s="192"/>
      <c r="I3" s="109" t="s">
        <v>73</v>
      </c>
      <c r="J3" s="113" t="s">
        <v>72</v>
      </c>
    </row>
    <row r="4" spans="2:10" ht="16.5" thickBot="1" x14ac:dyDescent="0.3">
      <c r="B4" s="48" t="s">
        <v>62</v>
      </c>
      <c r="C4" s="49"/>
      <c r="D4" s="50"/>
      <c r="E4" s="50"/>
      <c r="F4" s="50"/>
      <c r="G4" s="50"/>
      <c r="H4" s="50"/>
      <c r="I4" s="110"/>
      <c r="J4" s="110"/>
    </row>
    <row r="5" spans="2:10" ht="19.5" x14ac:dyDescent="0.25">
      <c r="B5" s="53" t="s">
        <v>18</v>
      </c>
      <c r="C5" s="73" t="s">
        <v>57</v>
      </c>
      <c r="D5" s="73" t="s">
        <v>58</v>
      </c>
      <c r="E5" s="73" t="s">
        <v>59</v>
      </c>
      <c r="F5" s="73" t="s">
        <v>64</v>
      </c>
      <c r="G5" s="73" t="s">
        <v>57</v>
      </c>
      <c r="H5" s="76" t="s">
        <v>58</v>
      </c>
      <c r="I5" s="78"/>
      <c r="J5" s="78"/>
    </row>
    <row r="6" spans="2:10" ht="66.75" customHeight="1" x14ac:dyDescent="0.25">
      <c r="B6" s="12" t="s">
        <v>19</v>
      </c>
      <c r="C6" s="59" t="s">
        <v>60</v>
      </c>
      <c r="D6" s="44"/>
      <c r="E6" s="44"/>
      <c r="F6" s="67"/>
      <c r="G6" s="69"/>
      <c r="H6" s="67"/>
      <c r="I6" s="111" t="s">
        <v>98</v>
      </c>
      <c r="J6" s="111" t="s">
        <v>97</v>
      </c>
    </row>
    <row r="7" spans="2:10" ht="47.25" customHeight="1" x14ac:dyDescent="0.25">
      <c r="B7" s="12" t="s">
        <v>20</v>
      </c>
      <c r="C7" s="59" t="s">
        <v>60</v>
      </c>
      <c r="D7" s="44"/>
      <c r="E7" s="44"/>
      <c r="F7" s="67"/>
      <c r="G7" s="69"/>
      <c r="H7" s="67"/>
      <c r="I7" s="107" t="s">
        <v>98</v>
      </c>
      <c r="J7" s="111" t="s">
        <v>97</v>
      </c>
    </row>
    <row r="8" spans="2:10" ht="30" x14ac:dyDescent="0.25">
      <c r="B8" s="12" t="s">
        <v>21</v>
      </c>
      <c r="C8" s="51"/>
      <c r="D8" s="60" t="s">
        <v>60</v>
      </c>
      <c r="E8" s="44"/>
      <c r="F8" s="67"/>
      <c r="G8" s="69"/>
      <c r="H8" s="67"/>
      <c r="I8" s="107" t="s">
        <v>106</v>
      </c>
      <c r="J8" s="111" t="s">
        <v>97</v>
      </c>
    </row>
    <row r="9" spans="2:10" ht="19.5" x14ac:dyDescent="0.25">
      <c r="B9" s="54" t="s">
        <v>22</v>
      </c>
      <c r="C9" s="61"/>
      <c r="D9" s="62"/>
      <c r="E9" s="63"/>
      <c r="F9" s="68"/>
      <c r="G9" s="70"/>
      <c r="H9" s="68"/>
      <c r="I9" s="79"/>
      <c r="J9" s="79"/>
    </row>
    <row r="10" spans="2:10" ht="45.75" customHeight="1" x14ac:dyDescent="0.25">
      <c r="B10" s="12" t="s">
        <v>28</v>
      </c>
      <c r="C10" s="51"/>
      <c r="D10" s="64" t="s">
        <v>60</v>
      </c>
      <c r="E10" s="44"/>
      <c r="F10" s="67"/>
      <c r="G10" s="69"/>
      <c r="H10" s="67"/>
      <c r="I10" s="107" t="s">
        <v>100</v>
      </c>
      <c r="J10" s="111" t="s">
        <v>99</v>
      </c>
    </row>
    <row r="11" spans="2:10" ht="41.25" customHeight="1" x14ac:dyDescent="0.25">
      <c r="B11" s="13" t="s">
        <v>23</v>
      </c>
      <c r="C11" s="51"/>
      <c r="D11" s="64" t="s">
        <v>60</v>
      </c>
      <c r="E11" s="44"/>
      <c r="F11" s="67"/>
      <c r="G11" s="69"/>
      <c r="H11" s="67"/>
      <c r="I11" s="107" t="s">
        <v>100</v>
      </c>
      <c r="J11" s="111" t="s">
        <v>101</v>
      </c>
    </row>
    <row r="12" spans="2:10" ht="39.75" customHeight="1" x14ac:dyDescent="0.25">
      <c r="B12" s="13" t="s">
        <v>24</v>
      </c>
      <c r="C12" s="51"/>
      <c r="D12" s="64" t="s">
        <v>60</v>
      </c>
      <c r="E12" s="44"/>
      <c r="F12" s="67"/>
      <c r="G12" s="69"/>
      <c r="H12" s="67"/>
      <c r="I12" s="111" t="s">
        <v>104</v>
      </c>
      <c r="J12" s="111" t="s">
        <v>101</v>
      </c>
    </row>
    <row r="13" spans="2:10" ht="49.5" customHeight="1" x14ac:dyDescent="0.25">
      <c r="B13" s="12" t="s">
        <v>27</v>
      </c>
      <c r="C13" s="52"/>
      <c r="D13" s="44"/>
      <c r="E13" s="64" t="s">
        <v>60</v>
      </c>
      <c r="F13" s="67"/>
      <c r="G13" s="69"/>
      <c r="H13" s="67"/>
      <c r="I13" s="107" t="s">
        <v>110</v>
      </c>
      <c r="J13" s="111" t="s">
        <v>101</v>
      </c>
    </row>
    <row r="14" spans="2:10" ht="45" x14ac:dyDescent="0.25">
      <c r="B14" s="13" t="s">
        <v>25</v>
      </c>
      <c r="C14" s="52"/>
      <c r="D14" s="44"/>
      <c r="E14" s="64" t="s">
        <v>60</v>
      </c>
      <c r="F14" s="67"/>
      <c r="G14" s="69"/>
      <c r="H14" s="67"/>
      <c r="I14" s="111" t="s">
        <v>138</v>
      </c>
      <c r="J14" s="111" t="s">
        <v>111</v>
      </c>
    </row>
    <row r="15" spans="2:10" ht="45" customHeight="1" x14ac:dyDescent="0.25">
      <c r="B15" s="13" t="s">
        <v>26</v>
      </c>
      <c r="C15" s="51"/>
      <c r="D15" s="44"/>
      <c r="E15" s="64" t="s">
        <v>60</v>
      </c>
      <c r="F15" s="67"/>
      <c r="G15" s="69"/>
      <c r="H15" s="67"/>
      <c r="I15" s="107" t="s">
        <v>105</v>
      </c>
      <c r="J15" s="111" t="s">
        <v>112</v>
      </c>
    </row>
    <row r="16" spans="2:10" ht="19.5" x14ac:dyDescent="0.25">
      <c r="B16" s="55" t="s">
        <v>29</v>
      </c>
      <c r="C16" s="65"/>
      <c r="D16" s="63"/>
      <c r="E16" s="66"/>
      <c r="F16" s="68"/>
      <c r="G16" s="70"/>
      <c r="H16" s="68"/>
      <c r="I16" s="79"/>
      <c r="J16" s="79"/>
    </row>
    <row r="17" spans="2:10" ht="45" x14ac:dyDescent="0.25">
      <c r="B17" s="14" t="s">
        <v>34</v>
      </c>
      <c r="C17" s="71" t="s">
        <v>60</v>
      </c>
      <c r="D17" s="44"/>
      <c r="E17" s="45"/>
      <c r="F17" s="1"/>
      <c r="G17" s="69"/>
      <c r="H17" s="67"/>
      <c r="I17" s="107" t="s">
        <v>139</v>
      </c>
      <c r="J17" s="111" t="s">
        <v>108</v>
      </c>
    </row>
    <row r="18" spans="2:10" ht="30" x14ac:dyDescent="0.25">
      <c r="B18" s="14" t="s">
        <v>35</v>
      </c>
      <c r="C18" s="71" t="s">
        <v>60</v>
      </c>
      <c r="D18" s="71" t="s">
        <v>60</v>
      </c>
      <c r="E18" s="44"/>
      <c r="F18" s="67"/>
      <c r="G18" s="69"/>
      <c r="H18" s="67"/>
      <c r="I18" s="111" t="s">
        <v>102</v>
      </c>
      <c r="J18" s="111" t="s">
        <v>107</v>
      </c>
    </row>
    <row r="19" spans="2:10" ht="19.5" x14ac:dyDescent="0.4">
      <c r="B19" s="56" t="s">
        <v>33</v>
      </c>
      <c r="C19" s="65"/>
      <c r="D19" s="63"/>
      <c r="E19" s="63"/>
      <c r="F19" s="68"/>
      <c r="G19" s="70"/>
      <c r="H19" s="68"/>
      <c r="I19" s="79"/>
      <c r="J19" s="79"/>
    </row>
    <row r="20" spans="2:10" ht="45" x14ac:dyDescent="0.25">
      <c r="B20" s="12" t="s">
        <v>37</v>
      </c>
      <c r="C20" s="51"/>
      <c r="D20" s="58" t="s">
        <v>60</v>
      </c>
      <c r="E20" s="44"/>
      <c r="F20" s="67"/>
      <c r="G20" s="69"/>
      <c r="H20" s="67"/>
      <c r="I20" s="107" t="s">
        <v>141</v>
      </c>
      <c r="J20" s="111" t="s">
        <v>108</v>
      </c>
    </row>
    <row r="21" spans="2:10" ht="50.25" customHeight="1" x14ac:dyDescent="0.25">
      <c r="B21" s="12" t="s">
        <v>36</v>
      </c>
      <c r="C21" s="51"/>
      <c r="D21" s="58" t="s">
        <v>60</v>
      </c>
      <c r="E21" s="44"/>
      <c r="F21" s="67"/>
      <c r="G21" s="69"/>
      <c r="H21" s="67"/>
      <c r="I21" s="111" t="s">
        <v>140</v>
      </c>
      <c r="J21" s="111" t="s">
        <v>108</v>
      </c>
    </row>
    <row r="22" spans="2:10" ht="180.75" customHeight="1" x14ac:dyDescent="0.25">
      <c r="B22" s="57" t="s">
        <v>38</v>
      </c>
      <c r="C22" s="51"/>
      <c r="D22" s="58" t="s">
        <v>60</v>
      </c>
      <c r="E22" s="58" t="s">
        <v>60</v>
      </c>
      <c r="F22" s="67"/>
      <c r="G22" s="69"/>
      <c r="H22" s="67"/>
      <c r="I22" s="111" t="s">
        <v>142</v>
      </c>
      <c r="J22" s="111" t="s">
        <v>108</v>
      </c>
    </row>
    <row r="23" spans="2:10" ht="30" x14ac:dyDescent="0.25">
      <c r="B23" s="12" t="s">
        <v>39</v>
      </c>
      <c r="C23" s="51"/>
      <c r="D23" s="45"/>
      <c r="E23" s="44"/>
      <c r="F23" s="58" t="s">
        <v>60</v>
      </c>
      <c r="G23" s="69"/>
      <c r="H23" s="67"/>
      <c r="I23" s="107" t="s">
        <v>74</v>
      </c>
      <c r="J23" s="111" t="s">
        <v>99</v>
      </c>
    </row>
    <row r="24" spans="2:10" ht="30" x14ac:dyDescent="0.25">
      <c r="B24" s="12" t="s">
        <v>40</v>
      </c>
      <c r="C24" s="51"/>
      <c r="D24" s="45"/>
      <c r="E24" s="44"/>
      <c r="F24" s="58" t="s">
        <v>60</v>
      </c>
      <c r="G24" s="58" t="s">
        <v>60</v>
      </c>
      <c r="H24" s="67"/>
      <c r="I24" s="111" t="s">
        <v>103</v>
      </c>
      <c r="J24" s="111" t="s">
        <v>99</v>
      </c>
    </row>
    <row r="25" spans="2:10" ht="15.75" thickBot="1" x14ac:dyDescent="0.3">
      <c r="B25" s="72" t="s">
        <v>63</v>
      </c>
      <c r="C25" s="51"/>
      <c r="D25" s="44"/>
      <c r="E25" s="44"/>
      <c r="F25" s="67"/>
      <c r="G25" s="69"/>
      <c r="H25" s="77" t="s">
        <v>60</v>
      </c>
      <c r="I25" s="112" t="s">
        <v>74</v>
      </c>
      <c r="J25" s="114" t="s">
        <v>109</v>
      </c>
    </row>
  </sheetData>
  <mergeCells count="3">
    <mergeCell ref="C3:F3"/>
    <mergeCell ref="G3:H3"/>
    <mergeCell ref="B1:F1"/>
  </mergeCells>
  <pageMargins left="0.25" right="0.25" top="0.75" bottom="0.75" header="0.3" footer="0.3"/>
  <pageSetup paperSize="9" scale="53" orientation="portrait"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I36"/>
  <sheetViews>
    <sheetView view="pageBreakPreview" topLeftCell="B1" zoomScale="60" zoomScaleNormal="130" zoomScalePageLayoutView="82" workbookViewId="0">
      <selection activeCell="T13" sqref="T13"/>
    </sheetView>
  </sheetViews>
  <sheetFormatPr baseColWidth="10" defaultRowHeight="15" x14ac:dyDescent="0.25"/>
  <cols>
    <col min="2" max="2" width="83.28515625" customWidth="1"/>
    <col min="3" max="3" width="16.28515625" customWidth="1"/>
    <col min="5" max="5" width="25.7109375" customWidth="1"/>
    <col min="6" max="6" width="18.140625" customWidth="1"/>
    <col min="7" max="7" width="19.140625" customWidth="1"/>
    <col min="8" max="8" width="18.42578125" customWidth="1"/>
  </cols>
  <sheetData>
    <row r="1" spans="2:8" ht="41.25" customHeight="1" x14ac:dyDescent="0.25">
      <c r="B1" s="194" t="s">
        <v>65</v>
      </c>
      <c r="C1" s="194"/>
      <c r="D1" s="194"/>
      <c r="E1" s="194"/>
    </row>
    <row r="2" spans="2:8" x14ac:dyDescent="0.25">
      <c r="B2" s="36" t="s">
        <v>66</v>
      </c>
      <c r="C2" s="36"/>
    </row>
    <row r="3" spans="2:8" ht="51" customHeight="1" x14ac:dyDescent="0.25">
      <c r="B3" s="82"/>
      <c r="C3" s="82"/>
      <c r="D3" s="198" t="s">
        <v>76</v>
      </c>
      <c r="E3" s="199"/>
      <c r="F3" s="195" t="s">
        <v>77</v>
      </c>
      <c r="G3" s="195"/>
    </row>
    <row r="4" spans="2:8" ht="38.25" customHeight="1" x14ac:dyDescent="0.25">
      <c r="B4" s="132"/>
      <c r="C4" s="132" t="s">
        <v>85</v>
      </c>
      <c r="D4" s="117" t="s">
        <v>91</v>
      </c>
      <c r="E4" s="80" t="s">
        <v>68</v>
      </c>
      <c r="F4" s="81" t="s">
        <v>74</v>
      </c>
      <c r="G4" s="81" t="s">
        <v>75</v>
      </c>
      <c r="H4" s="81" t="s">
        <v>136</v>
      </c>
    </row>
    <row r="5" spans="2:8" ht="19.5" x14ac:dyDescent="0.25">
      <c r="B5" s="54" t="s">
        <v>18</v>
      </c>
      <c r="C5" s="54"/>
      <c r="D5" s="125">
        <f>SUM(D6:D9)</f>
        <v>0</v>
      </c>
      <c r="E5" s="125">
        <f t="shared" ref="E5:H5" si="0">SUM(E6:E9)</f>
        <v>0</v>
      </c>
      <c r="F5" s="125">
        <f t="shared" si="0"/>
        <v>900</v>
      </c>
      <c r="G5" s="125">
        <f t="shared" si="0"/>
        <v>4350</v>
      </c>
      <c r="H5" s="125">
        <f t="shared" si="0"/>
        <v>5250</v>
      </c>
    </row>
    <row r="6" spans="2:8" ht="78" customHeight="1" x14ac:dyDescent="0.25">
      <c r="B6" s="12" t="s">
        <v>19</v>
      </c>
      <c r="C6" s="12" t="s">
        <v>86</v>
      </c>
      <c r="D6" s="103"/>
      <c r="E6" s="103"/>
      <c r="F6" s="103"/>
      <c r="G6" s="103">
        <v>150</v>
      </c>
      <c r="H6" s="103">
        <f>SUM(D6:G6)</f>
        <v>150</v>
      </c>
    </row>
    <row r="7" spans="2:8" ht="66" customHeight="1" x14ac:dyDescent="0.25">
      <c r="B7" s="12" t="s">
        <v>20</v>
      </c>
      <c r="C7" s="12" t="s">
        <v>87</v>
      </c>
      <c r="D7" s="103"/>
      <c r="E7" s="103"/>
      <c r="F7" s="103">
        <v>900</v>
      </c>
      <c r="G7" s="103"/>
      <c r="H7" s="103">
        <f>SUM(D7:G7)</f>
        <v>900</v>
      </c>
    </row>
    <row r="8" spans="2:8" ht="35.25" customHeight="1" x14ac:dyDescent="0.25">
      <c r="B8" s="196" t="s">
        <v>21</v>
      </c>
      <c r="C8" s="12" t="s">
        <v>123</v>
      </c>
      <c r="D8" s="103"/>
      <c r="E8" s="103"/>
      <c r="F8" s="103"/>
      <c r="G8" s="103">
        <v>1500</v>
      </c>
      <c r="H8" s="103">
        <f>SUM(D8:G8)</f>
        <v>1500</v>
      </c>
    </row>
    <row r="9" spans="2:8" ht="32.25" customHeight="1" x14ac:dyDescent="0.25">
      <c r="B9" s="197"/>
      <c r="C9" s="12" t="s">
        <v>124</v>
      </c>
      <c r="D9" s="103"/>
      <c r="E9" s="103"/>
      <c r="F9" s="103"/>
      <c r="G9" s="103">
        <v>2700</v>
      </c>
      <c r="H9" s="103">
        <f>SUM(D9:G9)</f>
        <v>2700</v>
      </c>
    </row>
    <row r="10" spans="2:8" ht="19.5" x14ac:dyDescent="0.25">
      <c r="B10" s="54" t="s">
        <v>22</v>
      </c>
      <c r="C10" s="54"/>
      <c r="D10" s="104">
        <f>SUM(D11:D16)</f>
        <v>5000</v>
      </c>
      <c r="E10" s="104">
        <f t="shared" ref="E10:H10" si="1">SUM(E11:E16)</f>
        <v>3500</v>
      </c>
      <c r="F10" s="104">
        <f t="shared" si="1"/>
        <v>12250</v>
      </c>
      <c r="G10" s="104">
        <f t="shared" si="1"/>
        <v>2800</v>
      </c>
      <c r="H10" s="104">
        <f t="shared" si="1"/>
        <v>23550</v>
      </c>
    </row>
    <row r="11" spans="2:8" ht="57" customHeight="1" x14ac:dyDescent="0.25">
      <c r="B11" s="12" t="s">
        <v>28</v>
      </c>
      <c r="C11" s="101"/>
      <c r="D11" s="103"/>
      <c r="E11" s="103"/>
      <c r="F11" s="103"/>
      <c r="G11" s="103"/>
      <c r="H11" s="103"/>
    </row>
    <row r="12" spans="2:8" ht="50.25" customHeight="1" x14ac:dyDescent="0.25">
      <c r="B12" s="13" t="s">
        <v>23</v>
      </c>
      <c r="C12" s="101" t="s">
        <v>89</v>
      </c>
      <c r="D12" s="103">
        <v>5000</v>
      </c>
      <c r="E12" s="103"/>
      <c r="F12" s="103">
        <v>2000</v>
      </c>
      <c r="G12" s="103"/>
      <c r="H12" s="103">
        <f>SUM(D12:G12)</f>
        <v>7000</v>
      </c>
    </row>
    <row r="13" spans="2:8" ht="51" customHeight="1" x14ac:dyDescent="0.25">
      <c r="B13" s="13" t="s">
        <v>24</v>
      </c>
      <c r="C13" s="101" t="s">
        <v>90</v>
      </c>
      <c r="D13" s="103"/>
      <c r="E13" s="103"/>
      <c r="F13" s="103">
        <v>9750</v>
      </c>
      <c r="G13" s="103"/>
      <c r="H13" s="103">
        <f>SUM(D13:G13)</f>
        <v>9750</v>
      </c>
    </row>
    <row r="14" spans="2:8" ht="54" customHeight="1" x14ac:dyDescent="0.25">
      <c r="B14" s="12" t="s">
        <v>27</v>
      </c>
      <c r="C14" s="101"/>
      <c r="D14" s="103"/>
      <c r="E14" s="103"/>
      <c r="F14" s="103"/>
      <c r="G14" s="103"/>
      <c r="H14" s="103"/>
    </row>
    <row r="15" spans="2:8" ht="54.75" customHeight="1" x14ac:dyDescent="0.25">
      <c r="B15" s="13" t="s">
        <v>25</v>
      </c>
      <c r="C15" s="101" t="s">
        <v>89</v>
      </c>
      <c r="D15" s="103"/>
      <c r="E15" s="103">
        <v>2000</v>
      </c>
      <c r="F15" s="103">
        <v>500</v>
      </c>
      <c r="G15" s="103"/>
      <c r="H15" s="103">
        <f>SUM(D15:G15)</f>
        <v>2500</v>
      </c>
    </row>
    <row r="16" spans="2:8" ht="54" customHeight="1" x14ac:dyDescent="0.25">
      <c r="B16" s="13" t="s">
        <v>26</v>
      </c>
      <c r="C16" s="101" t="s">
        <v>89</v>
      </c>
      <c r="D16" s="103"/>
      <c r="E16" s="103">
        <v>1500</v>
      </c>
      <c r="F16" s="103"/>
      <c r="G16" s="103">
        <v>2800</v>
      </c>
      <c r="H16" s="103">
        <f>SUM(D16:G16)</f>
        <v>4300</v>
      </c>
    </row>
    <row r="17" spans="2:9" ht="19.5" x14ac:dyDescent="0.25">
      <c r="B17" s="55" t="s">
        <v>29</v>
      </c>
      <c r="C17" s="55"/>
      <c r="D17" s="104">
        <f>SUM(D18:D19)</f>
        <v>0</v>
      </c>
      <c r="E17" s="104">
        <f t="shared" ref="E17:H17" si="2">SUM(E18:E19)</f>
        <v>10500</v>
      </c>
      <c r="F17" s="104">
        <f t="shared" si="2"/>
        <v>0</v>
      </c>
      <c r="G17" s="104">
        <f t="shared" si="2"/>
        <v>0</v>
      </c>
      <c r="H17" s="104">
        <f t="shared" si="2"/>
        <v>10500</v>
      </c>
    </row>
    <row r="18" spans="2:9" ht="53.25" customHeight="1" x14ac:dyDescent="0.25">
      <c r="B18" s="14" t="s">
        <v>34</v>
      </c>
      <c r="C18" s="14" t="s">
        <v>88</v>
      </c>
      <c r="D18" s="103"/>
      <c r="E18" s="103">
        <v>10000</v>
      </c>
      <c r="F18" s="103"/>
      <c r="G18" s="103"/>
      <c r="H18" s="103">
        <f>SUM(D18:G18)</f>
        <v>10000</v>
      </c>
    </row>
    <row r="19" spans="2:9" ht="57.75" customHeight="1" x14ac:dyDescent="0.25">
      <c r="B19" s="14" t="s">
        <v>35</v>
      </c>
      <c r="C19" s="14" t="s">
        <v>88</v>
      </c>
      <c r="D19" s="103"/>
      <c r="E19" s="103">
        <v>500</v>
      </c>
      <c r="F19" s="103"/>
      <c r="G19" s="103"/>
      <c r="H19" s="103">
        <f>SUM(D19:G19)</f>
        <v>500</v>
      </c>
    </row>
    <row r="20" spans="2:9" ht="19.5" x14ac:dyDescent="0.4">
      <c r="B20" s="56" t="s">
        <v>33</v>
      </c>
      <c r="C20" s="56"/>
      <c r="D20" s="104">
        <f>SUM(D21:D25)</f>
        <v>0</v>
      </c>
      <c r="E20" s="104">
        <f t="shared" ref="E20:H20" si="3">SUM(E21:E25)</f>
        <v>21000</v>
      </c>
      <c r="F20" s="104">
        <f t="shared" si="3"/>
        <v>3000</v>
      </c>
      <c r="G20" s="104">
        <f t="shared" si="3"/>
        <v>3000</v>
      </c>
      <c r="H20" s="104">
        <f t="shared" si="3"/>
        <v>27000</v>
      </c>
    </row>
    <row r="21" spans="2:9" ht="44.25" customHeight="1" x14ac:dyDescent="0.25">
      <c r="B21" s="12" t="s">
        <v>37</v>
      </c>
      <c r="C21" s="14" t="s">
        <v>88</v>
      </c>
      <c r="D21" s="103"/>
      <c r="E21" s="103">
        <v>1200</v>
      </c>
      <c r="F21" s="103"/>
      <c r="G21" s="103"/>
      <c r="H21" s="103">
        <f>SUM(D21:G21)</f>
        <v>1200</v>
      </c>
    </row>
    <row r="22" spans="2:9" ht="53.25" customHeight="1" x14ac:dyDescent="0.25">
      <c r="B22" s="12" t="s">
        <v>36</v>
      </c>
      <c r="C22" s="14" t="s">
        <v>88</v>
      </c>
      <c r="D22" s="103"/>
      <c r="E22" s="103">
        <v>4800</v>
      </c>
      <c r="F22" s="103"/>
      <c r="G22" s="103">
        <v>1000</v>
      </c>
      <c r="H22" s="103">
        <f t="shared" ref="H22:H31" si="4">SUM(D22:G22)</f>
        <v>5800</v>
      </c>
    </row>
    <row r="23" spans="2:9" ht="212.25" customHeight="1" x14ac:dyDescent="0.25">
      <c r="B23" s="57" t="s">
        <v>38</v>
      </c>
      <c r="C23" s="14" t="s">
        <v>129</v>
      </c>
      <c r="D23" s="103"/>
      <c r="E23" s="103">
        <v>15000</v>
      </c>
      <c r="F23" s="103"/>
      <c r="G23" s="103">
        <v>1500</v>
      </c>
      <c r="H23" s="103">
        <f t="shared" si="4"/>
        <v>16500</v>
      </c>
    </row>
    <row r="24" spans="2:9" ht="59.25" customHeight="1" x14ac:dyDescent="0.25">
      <c r="B24" s="12" t="s">
        <v>39</v>
      </c>
      <c r="C24" s="12" t="s">
        <v>93</v>
      </c>
      <c r="D24" s="103"/>
      <c r="E24" s="103"/>
      <c r="F24" s="103">
        <v>3000</v>
      </c>
      <c r="G24" s="103"/>
      <c r="H24" s="103">
        <f t="shared" si="4"/>
        <v>3000</v>
      </c>
    </row>
    <row r="25" spans="2:9" ht="46.5" customHeight="1" x14ac:dyDescent="0.25">
      <c r="B25" s="12" t="s">
        <v>40</v>
      </c>
      <c r="C25" s="12" t="s">
        <v>92</v>
      </c>
      <c r="D25" s="103"/>
      <c r="E25" s="103"/>
      <c r="F25" s="103"/>
      <c r="G25" s="103">
        <v>500</v>
      </c>
      <c r="H25" s="103">
        <f t="shared" si="4"/>
        <v>500</v>
      </c>
    </row>
    <row r="26" spans="2:9" ht="31.5" customHeight="1" x14ac:dyDescent="0.25">
      <c r="B26" s="128" t="s">
        <v>133</v>
      </c>
      <c r="C26" s="72"/>
      <c r="D26" s="130">
        <f>+D20+D17+D10+D5</f>
        <v>5000</v>
      </c>
      <c r="E26" s="130">
        <f t="shared" ref="E26:G26" si="5">+E20+E17+E10+E5</f>
        <v>35000</v>
      </c>
      <c r="F26" s="130">
        <f>+F20+F17+F10+F5</f>
        <v>16150</v>
      </c>
      <c r="G26" s="130">
        <f t="shared" si="5"/>
        <v>10150</v>
      </c>
      <c r="H26" s="130">
        <f>+H20+H17+H10+H5</f>
        <v>66300</v>
      </c>
    </row>
    <row r="27" spans="2:9" ht="31.5" customHeight="1" x14ac:dyDescent="0.25">
      <c r="B27" s="18" t="s">
        <v>132</v>
      </c>
      <c r="C27" s="127"/>
      <c r="D27" s="105"/>
      <c r="E27" s="105"/>
      <c r="F27" s="105">
        <f>+'PRESUPUESTO POR PARTIDAS'!F22</f>
        <v>2000</v>
      </c>
      <c r="G27" s="105"/>
      <c r="H27" s="105">
        <f t="shared" si="4"/>
        <v>2000</v>
      </c>
    </row>
    <row r="28" spans="2:9" ht="33" customHeight="1" x14ac:dyDescent="0.25">
      <c r="B28" s="18" t="s">
        <v>134</v>
      </c>
      <c r="C28" s="102" t="s">
        <v>94</v>
      </c>
      <c r="D28" s="105"/>
      <c r="E28" s="105"/>
      <c r="F28" s="105">
        <f>+'PRESUPUESTO POR PARTIDAS'!F23</f>
        <v>5000</v>
      </c>
      <c r="G28" s="105"/>
      <c r="H28" s="105">
        <f t="shared" si="4"/>
        <v>5000</v>
      </c>
    </row>
    <row r="29" spans="2:9" ht="19.5" x14ac:dyDescent="0.25">
      <c r="B29" s="83" t="s">
        <v>120</v>
      </c>
      <c r="C29" s="83" t="s">
        <v>95</v>
      </c>
      <c r="D29" s="103"/>
      <c r="E29" s="103"/>
      <c r="F29" s="103">
        <f>1000*12</f>
        <v>12000</v>
      </c>
      <c r="G29" s="103"/>
      <c r="H29" s="105">
        <f t="shared" si="4"/>
        <v>12000</v>
      </c>
    </row>
    <row r="30" spans="2:9" ht="19.5" x14ac:dyDescent="0.25">
      <c r="B30" s="100" t="s">
        <v>135</v>
      </c>
      <c r="C30" s="100"/>
      <c r="D30" s="131">
        <f>SUM(D27:D29)</f>
        <v>0</v>
      </c>
      <c r="E30" s="131">
        <f t="shared" ref="E30:G30" si="6">SUM(E27:E29)</f>
        <v>0</v>
      </c>
      <c r="F30" s="131">
        <f>SUM(F27:F29)</f>
        <v>19000</v>
      </c>
      <c r="G30" s="131">
        <f t="shared" si="6"/>
        <v>0</v>
      </c>
      <c r="H30" s="131">
        <f>SUM(H27:H29)</f>
        <v>19000</v>
      </c>
      <c r="I30" s="106"/>
    </row>
    <row r="31" spans="2:9" ht="19.5" x14ac:dyDescent="0.25">
      <c r="B31" s="83" t="s">
        <v>78</v>
      </c>
      <c r="C31" s="83"/>
      <c r="D31" s="103"/>
      <c r="E31" s="103"/>
      <c r="F31" s="103"/>
      <c r="G31" s="103"/>
      <c r="H31" s="105">
        <f t="shared" si="4"/>
        <v>0</v>
      </c>
    </row>
    <row r="32" spans="2:9" ht="19.5" x14ac:dyDescent="0.25">
      <c r="B32" s="100" t="s">
        <v>79</v>
      </c>
      <c r="C32" s="100"/>
      <c r="D32" s="140">
        <f>+D30+D26</f>
        <v>5000</v>
      </c>
      <c r="E32" s="140">
        <f t="shared" ref="E32:G32" si="7">+E30+E26</f>
        <v>35000</v>
      </c>
      <c r="F32" s="140">
        <f>+F30+F26</f>
        <v>35150</v>
      </c>
      <c r="G32" s="140">
        <f t="shared" si="7"/>
        <v>10150</v>
      </c>
      <c r="H32" s="140">
        <f>+H30+H26</f>
        <v>85300</v>
      </c>
    </row>
    <row r="36" spans="5:5" x14ac:dyDescent="0.25">
      <c r="E36" s="106"/>
    </row>
  </sheetData>
  <mergeCells count="4">
    <mergeCell ref="B1:E1"/>
    <mergeCell ref="F3:G3"/>
    <mergeCell ref="B8:B9"/>
    <mergeCell ref="D3:E3"/>
  </mergeCells>
  <pageMargins left="0.23622047244094491" right="0.23622047244094491" top="0.74803149606299213" bottom="0.74803149606299213" header="0.31496062992125984" footer="0.31496062992125984"/>
  <pageSetup scale="47" orientation="portrait" horizontalDpi="4294967293"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I31"/>
  <sheetViews>
    <sheetView view="pageBreakPreview" zoomScale="91" zoomScaleNormal="100" zoomScaleSheetLayoutView="91" workbookViewId="0">
      <selection activeCell="K26" sqref="K26"/>
    </sheetView>
  </sheetViews>
  <sheetFormatPr baseColWidth="10" defaultRowHeight="15" x14ac:dyDescent="0.25"/>
  <cols>
    <col min="1" max="1" width="4.42578125" customWidth="1"/>
    <col min="2" max="2" width="47.140625" customWidth="1"/>
    <col min="3" max="3" width="17.28515625" customWidth="1"/>
    <col min="4" max="4" width="11.5703125" customWidth="1"/>
    <col min="5" max="5" width="13.85546875" customWidth="1"/>
    <col min="8" max="8" width="10.28515625" customWidth="1"/>
  </cols>
  <sheetData>
    <row r="1" spans="2:9" ht="75" customHeight="1" x14ac:dyDescent="0.25">
      <c r="B1" s="194" t="s">
        <v>65</v>
      </c>
      <c r="C1" s="194"/>
      <c r="D1" s="194"/>
      <c r="E1" s="194"/>
      <c r="F1" s="194"/>
      <c r="G1" s="194"/>
    </row>
    <row r="2" spans="2:9" x14ac:dyDescent="0.25">
      <c r="B2" s="36" t="s">
        <v>69</v>
      </c>
    </row>
    <row r="3" spans="2:9" ht="53.25" customHeight="1" x14ac:dyDescent="0.25">
      <c r="B3" s="132"/>
      <c r="C3" s="117"/>
      <c r="D3" s="200" t="s">
        <v>76</v>
      </c>
      <c r="E3" s="200"/>
      <c r="F3" s="200" t="s">
        <v>77</v>
      </c>
      <c r="G3" s="200"/>
      <c r="H3" s="117" t="s">
        <v>137</v>
      </c>
      <c r="I3" s="120"/>
    </row>
    <row r="4" spans="2:9" ht="19.5" x14ac:dyDescent="0.25">
      <c r="B4" s="54" t="s">
        <v>70</v>
      </c>
      <c r="C4" s="117" t="s">
        <v>67</v>
      </c>
      <c r="D4" s="80" t="s">
        <v>91</v>
      </c>
      <c r="E4" s="80" t="s">
        <v>68</v>
      </c>
      <c r="F4" s="81" t="s">
        <v>74</v>
      </c>
      <c r="G4" s="81" t="s">
        <v>75</v>
      </c>
      <c r="H4" s="81"/>
      <c r="I4" s="120"/>
    </row>
    <row r="5" spans="2:9" ht="19.5" x14ac:dyDescent="0.35">
      <c r="B5" s="123" t="s">
        <v>113</v>
      </c>
      <c r="C5" s="142"/>
      <c r="D5" s="137"/>
      <c r="E5" s="137"/>
      <c r="F5" s="138"/>
      <c r="G5" s="138"/>
      <c r="H5" s="134"/>
      <c r="I5" s="120"/>
    </row>
    <row r="6" spans="2:9" x14ac:dyDescent="0.25">
      <c r="B6" s="126" t="s">
        <v>114</v>
      </c>
      <c r="C6" s="133">
        <f>SUM(D6:G6)</f>
        <v>12000</v>
      </c>
      <c r="D6" s="133">
        <f t="shared" ref="D6:E6" si="0">SUM(D7:D9)</f>
        <v>0</v>
      </c>
      <c r="E6" s="133">
        <f t="shared" si="0"/>
        <v>0</v>
      </c>
      <c r="F6" s="133">
        <f>SUM(F7:F9)</f>
        <v>12000</v>
      </c>
      <c r="G6" s="133">
        <f>SUM(G7:G9)</f>
        <v>0</v>
      </c>
      <c r="H6" s="141">
        <f>+C6/$C$27</f>
        <v>0.1406799531066823</v>
      </c>
      <c r="I6" s="120"/>
    </row>
    <row r="7" spans="2:9" x14ac:dyDescent="0.25">
      <c r="B7" s="18" t="str">
        <f>+'PRESUPUESTO POR ACTIVIDADES'!B29</f>
        <v>Coordinacion y Gestion</v>
      </c>
      <c r="C7" s="134"/>
      <c r="D7" s="134"/>
      <c r="E7" s="134"/>
      <c r="F7" s="134">
        <f>+'PRESUPUESTO POR ACTIVIDADES'!F29</f>
        <v>12000</v>
      </c>
      <c r="G7" s="134"/>
      <c r="H7" s="143"/>
      <c r="I7" s="120"/>
    </row>
    <row r="8" spans="2:9" x14ac:dyDescent="0.25">
      <c r="B8" s="18"/>
      <c r="C8" s="134"/>
      <c r="D8" s="134"/>
      <c r="E8" s="134"/>
      <c r="F8" s="134"/>
      <c r="G8" s="134"/>
      <c r="H8" s="143"/>
      <c r="I8" s="120"/>
    </row>
    <row r="9" spans="2:9" x14ac:dyDescent="0.25">
      <c r="B9" s="18"/>
      <c r="C9" s="134"/>
      <c r="D9" s="134"/>
      <c r="E9" s="134"/>
      <c r="F9" s="134"/>
      <c r="G9" s="134"/>
      <c r="H9" s="143"/>
      <c r="I9" s="120"/>
    </row>
    <row r="10" spans="2:9" x14ac:dyDescent="0.25">
      <c r="B10" s="126" t="s">
        <v>115</v>
      </c>
      <c r="C10" s="133">
        <f>SUM(D10:G10)</f>
        <v>23300</v>
      </c>
      <c r="D10" s="133">
        <f t="shared" ref="D10:E10" si="1">SUM(D11:D14)</f>
        <v>0</v>
      </c>
      <c r="E10" s="133">
        <f t="shared" si="1"/>
        <v>0</v>
      </c>
      <c r="F10" s="133">
        <f>SUM(F11:F14)</f>
        <v>13150</v>
      </c>
      <c r="G10" s="133">
        <f>SUM(G11:G14)</f>
        <v>10150</v>
      </c>
      <c r="H10" s="141">
        <f t="shared" ref="H10:H27" si="2">+C10/$C$27</f>
        <v>0.27315357561547482</v>
      </c>
      <c r="I10" s="120"/>
    </row>
    <row r="11" spans="2:9" x14ac:dyDescent="0.25">
      <c r="B11" s="18" t="s">
        <v>121</v>
      </c>
      <c r="C11" s="134"/>
      <c r="D11" s="134"/>
      <c r="E11" s="134"/>
      <c r="F11" s="134">
        <f>+'PRESUPUESTO POR ACTIVIDADES'!F13</f>
        <v>9750</v>
      </c>
      <c r="G11" s="134"/>
      <c r="H11" s="143"/>
      <c r="I11" s="120"/>
    </row>
    <row r="12" spans="2:9" x14ac:dyDescent="0.25">
      <c r="B12" s="18" t="s">
        <v>122</v>
      </c>
      <c r="C12" s="134"/>
      <c r="D12" s="134"/>
      <c r="E12" s="134"/>
      <c r="F12" s="134"/>
      <c r="G12" s="134">
        <f>+'PRESUPUESTO POR ACTIVIDADES'!G6+'PRESUPUESTO POR ACTIVIDADES'!G8+'PRESUPUESTO POR ACTIVIDADES'!G22+'PRESUPUESTO POR ACTIVIDADES'!G23</f>
        <v>4150</v>
      </c>
      <c r="H12" s="143"/>
      <c r="I12" s="120"/>
    </row>
    <row r="13" spans="2:9" x14ac:dyDescent="0.25">
      <c r="B13" s="18" t="s">
        <v>116</v>
      </c>
      <c r="C13" s="134"/>
      <c r="D13" s="134"/>
      <c r="E13" s="134"/>
      <c r="F13" s="134">
        <f>+'PRESUPUESTO POR ACTIVIDADES'!F7+'PRESUPUESTO POR ACTIVIDADES'!F12+'PRESUPUESTO POR ACTIVIDADES'!F15</f>
        <v>3400</v>
      </c>
      <c r="G13" s="134">
        <f>+'PRESUPUESTO POR ACTIVIDADES'!G9+'PRESUPUESTO POR ACTIVIDADES'!G16+'PRESUPUESTO POR ACTIVIDADES'!G25</f>
        <v>6000</v>
      </c>
      <c r="H13" s="143"/>
      <c r="I13" s="120"/>
    </row>
    <row r="14" spans="2:9" x14ac:dyDescent="0.25">
      <c r="B14" s="18"/>
      <c r="C14" s="134"/>
      <c r="D14" s="134"/>
      <c r="E14" s="134"/>
      <c r="F14" s="134"/>
      <c r="G14" s="134"/>
      <c r="H14" s="143"/>
      <c r="I14" s="120"/>
    </row>
    <row r="15" spans="2:9" x14ac:dyDescent="0.25">
      <c r="B15" s="126" t="s">
        <v>130</v>
      </c>
      <c r="C15" s="133">
        <f>SUM(D15:G15)</f>
        <v>43000</v>
      </c>
      <c r="D15" s="133">
        <f>SUM(D16:D18)</f>
        <v>5000</v>
      </c>
      <c r="E15" s="133">
        <f t="shared" ref="E15:G15" si="3">SUM(E16:E18)</f>
        <v>35000</v>
      </c>
      <c r="F15" s="133">
        <f t="shared" si="3"/>
        <v>3000</v>
      </c>
      <c r="G15" s="133">
        <f t="shared" si="3"/>
        <v>0</v>
      </c>
      <c r="H15" s="141">
        <f t="shared" si="2"/>
        <v>0.50410316529894494</v>
      </c>
      <c r="I15" s="120"/>
    </row>
    <row r="16" spans="2:9" ht="29.25" customHeight="1" x14ac:dyDescent="0.25">
      <c r="B16" s="18" t="s">
        <v>125</v>
      </c>
      <c r="C16" s="134"/>
      <c r="D16" s="134">
        <f>+'PRESUPUESTO POR ACTIVIDADES'!D12</f>
        <v>5000</v>
      </c>
      <c r="E16" s="134"/>
      <c r="F16" s="134"/>
      <c r="G16" s="134"/>
      <c r="H16" s="143"/>
      <c r="I16" s="120"/>
    </row>
    <row r="17" spans="2:9" ht="31.5" customHeight="1" x14ac:dyDescent="0.25">
      <c r="B17" s="18" t="s">
        <v>126</v>
      </c>
      <c r="C17" s="134"/>
      <c r="D17" s="134"/>
      <c r="E17" s="134">
        <f>+'PRESUPUESTO POR ACTIVIDADES'!E15+'PRESUPUESTO POR ACTIVIDADES'!E16+'PRESUPUESTO POR ACTIVIDADES'!E18+'PRESUPUESTO POR ACTIVIDADES'!E19+'PRESUPUESTO POR ACTIVIDADES'!E21+'PRESUPUESTO POR ACTIVIDADES'!E22+'PRESUPUESTO POR ACTIVIDADES'!E23</f>
        <v>35000</v>
      </c>
      <c r="F17" s="134"/>
      <c r="G17" s="134"/>
      <c r="H17" s="143"/>
      <c r="I17" s="120"/>
    </row>
    <row r="18" spans="2:9" ht="31.5" customHeight="1" x14ac:dyDescent="0.25">
      <c r="B18" s="18" t="s">
        <v>128</v>
      </c>
      <c r="C18" s="134"/>
      <c r="D18" s="134"/>
      <c r="E18" s="134"/>
      <c r="F18" s="134">
        <f>+'PRESUPUESTO POR ACTIVIDADES'!F24</f>
        <v>3000</v>
      </c>
      <c r="G18" s="134"/>
      <c r="H18" s="143"/>
      <c r="I18" s="120"/>
    </row>
    <row r="19" spans="2:9" x14ac:dyDescent="0.25">
      <c r="B19" s="129" t="s">
        <v>119</v>
      </c>
      <c r="C19" s="135">
        <f>SUM(D19:G19)</f>
        <v>78300</v>
      </c>
      <c r="D19" s="135">
        <f>SUM(D15+D10+D6)</f>
        <v>5000</v>
      </c>
      <c r="E19" s="135">
        <f t="shared" ref="E19:G19" si="4">SUM(E15+E10+E6)</f>
        <v>35000</v>
      </c>
      <c r="F19" s="135">
        <f t="shared" si="4"/>
        <v>28150</v>
      </c>
      <c r="G19" s="135">
        <f t="shared" si="4"/>
        <v>10150</v>
      </c>
      <c r="H19" s="141">
        <f t="shared" si="2"/>
        <v>0.91793669402110201</v>
      </c>
      <c r="I19" s="120"/>
    </row>
    <row r="20" spans="2:9" x14ac:dyDescent="0.25">
      <c r="B20" s="84"/>
      <c r="C20" s="136"/>
      <c r="D20" s="136"/>
      <c r="E20" s="136"/>
      <c r="F20" s="136"/>
      <c r="G20" s="136"/>
      <c r="H20" s="143"/>
      <c r="I20" s="120"/>
    </row>
    <row r="21" spans="2:9" ht="19.5" x14ac:dyDescent="0.25">
      <c r="B21" s="123" t="s">
        <v>117</v>
      </c>
      <c r="C21" s="134"/>
      <c r="D21" s="134"/>
      <c r="E21" s="134"/>
      <c r="F21" s="134"/>
      <c r="G21" s="134"/>
      <c r="H21" s="143"/>
      <c r="I21" s="120"/>
    </row>
    <row r="22" spans="2:9" ht="15.75" customHeight="1" x14ac:dyDescent="0.25">
      <c r="B22" s="18" t="s">
        <v>127</v>
      </c>
      <c r="C22" s="134"/>
      <c r="D22" s="134"/>
      <c r="E22" s="134"/>
      <c r="F22" s="134">
        <v>2000</v>
      </c>
      <c r="G22" s="134"/>
      <c r="H22" s="143"/>
      <c r="I22" s="120"/>
    </row>
    <row r="23" spans="2:9" x14ac:dyDescent="0.25">
      <c r="B23" s="18" t="s">
        <v>131</v>
      </c>
      <c r="C23" s="134"/>
      <c r="D23" s="134"/>
      <c r="E23" s="134"/>
      <c r="F23" s="134">
        <v>5000</v>
      </c>
      <c r="G23" s="134"/>
      <c r="H23" s="143"/>
      <c r="I23" s="120"/>
    </row>
    <row r="24" spans="2:9" s="121" customFormat="1" x14ac:dyDescent="0.25">
      <c r="B24" s="84"/>
      <c r="C24" s="136"/>
      <c r="D24" s="136"/>
      <c r="E24" s="136"/>
      <c r="F24" s="136"/>
      <c r="G24" s="136"/>
      <c r="H24" s="143"/>
      <c r="I24" s="122"/>
    </row>
    <row r="25" spans="2:9" x14ac:dyDescent="0.25">
      <c r="B25" s="129" t="s">
        <v>118</v>
      </c>
      <c r="C25" s="135">
        <f>SUM(D25:G25)</f>
        <v>7000</v>
      </c>
      <c r="D25" s="135">
        <f>SUM(D22:D23)</f>
        <v>0</v>
      </c>
      <c r="E25" s="135">
        <f t="shared" ref="E25:G25" si="5">SUM(E22:E23)</f>
        <v>0</v>
      </c>
      <c r="F25" s="135">
        <f t="shared" si="5"/>
        <v>7000</v>
      </c>
      <c r="G25" s="135">
        <f t="shared" si="5"/>
        <v>0</v>
      </c>
      <c r="H25" s="141">
        <f t="shared" si="2"/>
        <v>8.2063305978898007E-2</v>
      </c>
      <c r="I25" s="120"/>
    </row>
    <row r="26" spans="2:9" ht="19.5" x14ac:dyDescent="0.25">
      <c r="B26" s="83" t="s">
        <v>78</v>
      </c>
      <c r="C26" s="134"/>
      <c r="D26" s="134"/>
      <c r="E26" s="134"/>
      <c r="F26" s="134"/>
      <c r="G26" s="134"/>
      <c r="H26" s="143"/>
      <c r="I26" s="120"/>
    </row>
    <row r="27" spans="2:9" ht="19.5" x14ac:dyDescent="0.4">
      <c r="B27" s="100" t="s">
        <v>79</v>
      </c>
      <c r="C27" s="139">
        <f>SUM(D27:G27)</f>
        <v>85300</v>
      </c>
      <c r="D27" s="139">
        <f>+D25+D19</f>
        <v>5000</v>
      </c>
      <c r="E27" s="139">
        <f>+E25+E19</f>
        <v>35000</v>
      </c>
      <c r="F27" s="139">
        <f>+F25+F19</f>
        <v>35150</v>
      </c>
      <c r="G27" s="139">
        <f>+G25+G19</f>
        <v>10150</v>
      </c>
      <c r="H27" s="141">
        <f t="shared" si="2"/>
        <v>1</v>
      </c>
      <c r="I27" s="120"/>
    </row>
    <row r="28" spans="2:9" x14ac:dyDescent="0.25">
      <c r="I28" s="120"/>
    </row>
    <row r="29" spans="2:9" x14ac:dyDescent="0.25">
      <c r="I29" s="120"/>
    </row>
    <row r="30" spans="2:9" x14ac:dyDescent="0.25">
      <c r="B30" s="18"/>
      <c r="C30" s="86" t="s">
        <v>80</v>
      </c>
      <c r="D30" s="86" t="s">
        <v>71</v>
      </c>
      <c r="E30" s="118"/>
    </row>
    <row r="31" spans="2:9" x14ac:dyDescent="0.25">
      <c r="B31" s="85" t="s">
        <v>81</v>
      </c>
      <c r="C31" s="87">
        <v>1</v>
      </c>
      <c r="D31" s="124">
        <v>35000</v>
      </c>
      <c r="E31" s="119"/>
    </row>
  </sheetData>
  <mergeCells count="3">
    <mergeCell ref="B1:G1"/>
    <mergeCell ref="F3:G3"/>
    <mergeCell ref="D3:E3"/>
  </mergeCells>
  <pageMargins left="0.7" right="0.7" top="0.75" bottom="0.75" header="0.3" footer="0.3"/>
  <pageSetup paperSize="9" scale="68"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RESUMEN MATRIZ ML</vt:lpstr>
      <vt:lpstr>MATRIZ INDICADORES</vt:lpstr>
      <vt:lpstr>MATRIZ DE RIESGOS</vt:lpstr>
      <vt:lpstr>CRONOGRAMA</vt:lpstr>
      <vt:lpstr>PRESUPUESTO POR ACTIVIDADES</vt:lpstr>
      <vt:lpstr>PRESUPUESTO POR PARTIDAS</vt:lpstr>
      <vt:lpstr>CRONOGRAMA!Área_de_impresión</vt:lpstr>
      <vt:lpstr>'MATRIZ DE RIESGOS'!Área_de_impresión</vt:lpstr>
      <vt:lpstr>'MATRIZ INDICADORES'!Área_de_impresión</vt:lpstr>
      <vt:lpstr>'PRESUPUESTO POR ACTIVIDADES'!Títulos_a_imprimir</vt:lpstr>
      <vt:lpstr>'RESUMEN MATRIZ ML'!Títulos_a_imprimir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2017-05-25T17:09:54Z</cp:lastPrinted>
  <dcterms:created xsi:type="dcterms:W3CDTF">2017-05-19T18:26:38Z</dcterms:created>
  <dcterms:modified xsi:type="dcterms:W3CDTF">2017-10-18T16:21:44Z</dcterms:modified>
</cp:coreProperties>
</file>